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Источники" sheetId="1" r:id="rId1"/>
    <sheet name="Доходы и расходы" sheetId="2" r:id="rId2"/>
  </sheets>
  <definedNames>
    <definedName name="_xlnm.Print_Area" localSheetId="1">'Доходы и расходы'!$A$1:$F$494</definedName>
  </definedNames>
  <calcPr fullCalcOnLoad="1"/>
</workbook>
</file>

<file path=xl/sharedStrings.xml><?xml version="1.0" encoding="utf-8"?>
<sst xmlns="http://schemas.openxmlformats.org/spreadsheetml/2006/main" count="1274" uniqueCount="790">
  <si>
    <t>Кассовое исполнение</t>
  </si>
  <si>
    <t>00001050200000000600</t>
  </si>
  <si>
    <t>Единый сельскохозяйственный налог</t>
  </si>
  <si>
    <t>182 10503000010000 110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</si>
  <si>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</si>
  <si>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</si>
  <si>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</si>
  <si>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</si>
  <si>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</si>
  <si>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182 10803010010000 110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</si>
  <si>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</si>
  <si>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</si>
  <si>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</si>
  <si>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000 10807140010000 110</t>
  </si>
  <si>
    <t>188 10807140010000 110</t>
  </si>
  <si>
    <t>809 10807140010000 110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</si>
  <si>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</si>
  <si>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</si>
  <si>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 на прибыль организаций, зачислявшийся до 1 января 2005 года в местные бюджеты</t>
  </si>
  <si>
    <t>000 10901000000000 110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</si>
  <si>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</si>
  <si>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182 10901030050000 110</t>
  </si>
  <si>
    <t>Налоги на имущество</t>
  </si>
  <si>
    <t>000 10904000000000 110</t>
  </si>
  <si>
    <t>Налог на имущество предприятий</t>
  </si>
  <si>
    <t>182 10904010020000 110</t>
  </si>
  <si>
    <t>Прочие налоги и сборы (по отмененным налогам и сборам субъектов Российской Федерации)</t>
  </si>
  <si>
    <t>000 10906000020000 110</t>
  </si>
  <si>
    <t>Налог с продаж</t>
  </si>
  <si>
    <t>182 10906010020000 110</t>
  </si>
  <si>
    <t>Прочие налоги и сборы (по отмененным местным налогам и сборам)</t>
  </si>
  <si>
    <t>000 10907000000000 110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</si>
  <si>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</si>
  <si>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000 10907030000000 110</t>
  </si>
  <si>
    <t>Получение кредитов от других бюджетов бюджетной системы РФ бюджетами муниципальных районов в валюте РФ</t>
  </si>
  <si>
    <t>903010300000500000710</t>
  </si>
  <si>
    <t>Изменение остатков средств на счетах по учету средств бюджета</t>
  </si>
  <si>
    <t>00001050000000000000</t>
  </si>
  <si>
    <t>Увеличение остатков средств бюджетов</t>
  </si>
  <si>
    <t>00001050000000000500</t>
  </si>
  <si>
    <t>00001050200000000500</t>
  </si>
  <si>
    <t>00001050201000000510</t>
  </si>
  <si>
    <t>Уменьшение  остатков  средств бюджетов</t>
  </si>
  <si>
    <t>00001050000000000600</t>
  </si>
  <si>
    <t>Уменьшение прочих остатков средств бюджетов</t>
  </si>
  <si>
    <t>00001050201000000610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</si>
  <si>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</si>
  <si>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182 10907030050000 110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</si>
  <si>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</si>
  <si>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</si>
  <si>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</si>
  <si>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</si>
  <si>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</si>
  <si>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</si>
  <si>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</si>
  <si>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905 11105010100000 120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</si>
  <si>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</si>
  <si>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</si>
  <si>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00001000000000000000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</si>
  <si>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</si>
  <si>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 бюджетами в валюте РФ</t>
  </si>
  <si>
    <t>90301030000000000700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</si>
  <si>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</si>
  <si>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</si>
  <si>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</si>
  <si>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905 11109045050000 120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</si>
  <si>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</si>
  <si>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</si>
  <si>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</si>
  <si>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498 11201000010000 120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</si>
  <si>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</si>
  <si>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</si>
  <si>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</si>
  <si>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</si>
  <si>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Сборы за выдачу лицензий на розничную продажу алкогольной продукции</t>
  </si>
  <si>
    <t>000 11302020000000 130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</si>
  <si>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</si>
  <si>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905 11302024050000 130</t>
  </si>
  <si>
    <t>Прочие доходы от оказания платных услуг и компенсации затрат государства</t>
  </si>
  <si>
    <t>000 11303000000000 130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</si>
  <si>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</si>
  <si>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000 11303050050000 130</t>
  </si>
  <si>
    <t>901 11303050050000 130</t>
  </si>
  <si>
    <t>904 11303050050000 130</t>
  </si>
  <si>
    <t>905 11303050050000 130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</si>
  <si>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</si>
  <si>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</si>
  <si>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</si>
  <si>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</si>
  <si>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</si>
  <si>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000 11402030050000 440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</si>
  <si>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</si>
  <si>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905 11402033050000 440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</si>
  <si>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</si>
  <si>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</si>
  <si>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</si>
  <si>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</si>
  <si>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</si>
  <si>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905 11406014100000 430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</si>
  <si>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</si>
  <si>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</si>
  <si>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</si>
  <si>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</si>
  <si>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Платежи, взимаемые организациями муниципальных районов за выполнение определенных функций</t>
  </si>
  <si>
    <t>905 11502050050000 140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</si>
  <si>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</si>
  <si>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</si>
  <si>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</si>
  <si>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</si>
  <si>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</si>
  <si>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</si>
  <si>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</si>
  <si>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</si>
  <si>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</si>
  <si>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182 11606000010000 140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</si>
  <si>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</si>
  <si>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182 11608000010000 140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</si>
  <si>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</si>
  <si>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</si>
  <si>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</si>
  <si>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000 11621050050000 140</t>
  </si>
  <si>
    <t>188 11621050050000 140</t>
  </si>
  <si>
    <t>322 11621050050000 140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</si>
  <si>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</si>
  <si>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000 11625000010000 140</t>
  </si>
  <si>
    <t>Денежные взыскания (штрафы) за нарушение законодательства о недрах</t>
  </si>
  <si>
    <t>048 11625010010000 140</t>
  </si>
  <si>
    <t>Денежные взыскания (штрафы) за нарушение законодательства об охране и использовании животного мира</t>
  </si>
  <si>
    <t>000 11625030010000 140</t>
  </si>
  <si>
    <t>076 11625030010000 140</t>
  </si>
  <si>
    <t>081 11625030010000 140</t>
  </si>
  <si>
    <t>815 11625030010000 140</t>
  </si>
  <si>
    <t>Денежные взыскания (штрафы) за нарушение земельного законодательства</t>
  </si>
  <si>
    <t>000 11625060010000 140</t>
  </si>
  <si>
    <t>072 11625060010000 140</t>
  </si>
  <si>
    <t>321 11625060010000 140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</si>
  <si>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</si>
  <si>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141 11628000010000 140</t>
  </si>
  <si>
    <t>Денежные взыскания (штрафы) за административные правонарушения в области дорожного движения</t>
  </si>
  <si>
    <t>188 11630000010000 140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</si>
  <si>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</si>
  <si>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000 11632000000000 140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</si>
  <si>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</si>
  <si>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903 11632050050000 140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</si>
  <si>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</si>
  <si>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</si>
  <si>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</si>
  <si>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</si>
  <si>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081 11690050050000 140</t>
  </si>
  <si>
    <t>188 11690050050000 140</t>
  </si>
  <si>
    <t>192 11690050050000 140</t>
  </si>
  <si>
    <t>809 11690050050000 140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</si>
  <si>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</si>
  <si>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</si>
  <si>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</si>
  <si>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</si>
  <si>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</si>
  <si>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</si>
  <si>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901 11701050050000 180</t>
  </si>
  <si>
    <t>902 11701050050000 180</t>
  </si>
  <si>
    <t>905 11701050050000 180</t>
  </si>
  <si>
    <t>Прочие неналоговые доходы</t>
  </si>
  <si>
    <t>000 11705000000000 180</t>
  </si>
  <si>
    <t>Прочие неналоговые доходы бюджетов муниципальных районов</t>
  </si>
  <si>
    <t>000 11705050050000 180</t>
  </si>
  <si>
    <t>902 11705050050000 180</t>
  </si>
  <si>
    <t>905 11705050050000 180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</si>
  <si>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</si>
  <si>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</si>
  <si>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</si>
  <si>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</si>
  <si>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Дальне-Закорского сельского поселения</t>
  </si>
  <si>
    <t>00001030000000000000</t>
  </si>
  <si>
    <t>000 01030000000000 800</t>
  </si>
  <si>
    <t>000 01030000100000 810</t>
  </si>
  <si>
    <t>00001050201100000510</t>
  </si>
  <si>
    <t>00001050201100000610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</si>
  <si>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</si>
  <si>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</si>
  <si>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</si>
  <si>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</si>
  <si>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муниципальных районов на выравнивание уровня бюджетной обеспеченности</t>
  </si>
  <si>
    <t>903 20201001050000 151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</si>
  <si>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</si>
  <si>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</si>
  <si>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</si>
  <si>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000 20202024000000 151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</si>
  <si>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</si>
  <si>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901 20202024050000 151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</si>
  <si>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</si>
  <si>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000 20202068000000 151</t>
  </si>
  <si>
    <t>Субсидии бюджетам муниципальных районов на комплектование книжных фондов библиотек муниципальных образований</t>
  </si>
  <si>
    <t>902 20202068050000 151</t>
  </si>
  <si>
    <t>Прочие субсидии</t>
  </si>
  <si>
    <t>000 20202999000000 151</t>
  </si>
  <si>
    <t>Прочие субсидии бюджетам муниципальных районов</t>
  </si>
  <si>
    <t>903 20202999050000 151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</si>
  <si>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</si>
  <si>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</si>
  <si>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</si>
  <si>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</si>
  <si>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муниципальных районов на ежемесячное денежное вознаграждение за классное руководство</t>
  </si>
  <si>
    <t>904 20203021050000 151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</si>
  <si>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</si>
  <si>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</si>
  <si>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</si>
  <si>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905 20203022050000 151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</si>
  <si>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</si>
  <si>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</si>
  <si>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</si>
  <si>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</si>
  <si>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904 20203024050000 151</t>
  </si>
  <si>
    <t>905 20203024050000 151</t>
  </si>
  <si>
    <t>Прочие субвенции</t>
  </si>
  <si>
    <t>000 20203999000000 151</t>
  </si>
  <si>
    <t>Прочие субвенции бюджетам муниципальных районов</t>
  </si>
  <si>
    <t>904 20203999050000 151</t>
  </si>
  <si>
    <t>Иные межбюджетные трансферты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</si>
  <si>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</si>
  <si>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</si>
  <si>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</si>
  <si>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</si>
  <si>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903 20204014050000 151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</si>
  <si>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</si>
  <si>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</si>
  <si>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муниципальных районов</t>
  </si>
  <si>
    <t>904 20204999050000 151</t>
  </si>
  <si>
    <t>ПРОЧИЕ БЕЗВОЗМЕЗДНЫЕ ПОСТУПЛЕНИЯ</t>
  </si>
  <si>
    <t>000 20700000000000 180</t>
  </si>
  <si>
    <t>Прочие безвозмездные поступления в бюджеты муниципальных районов</t>
  </si>
  <si>
    <t>000 20705000050000 180</t>
  </si>
  <si>
    <t>901 20705000050000 180</t>
  </si>
  <si>
    <t>905 20705000050000 180</t>
  </si>
  <si>
    <t>ДОХОДЫ ОТ ПРЕДПРИНИМАТЕЛЬСКОЙ И ИНОЙ ПРИНОСЯЩЕЙ ДОХОД ДЕЯТЕЛЬНОСТИ</t>
  </si>
  <si>
    <t>000 30000000000000 000</t>
  </si>
  <si>
    <t>РЫНОЧНЫЕ ПРОДАЖИ ТОВАРОВ И УСЛУГ</t>
  </si>
  <si>
    <t>000 30200000000000 000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</si>
  <si>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</si>
  <si>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</si>
  <si>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000 30201050050000 130</t>
  </si>
  <si>
    <t>901 30201050050000 130</t>
  </si>
  <si>
    <t>902 30201050050000 130</t>
  </si>
  <si>
    <t>904 30201050050000 130</t>
  </si>
  <si>
    <t>Доходы от продажи товаров</t>
  </si>
  <si>
    <t>000 30202000000000 440</t>
  </si>
  <si>
    <t>000 30202040000000 000</t>
  </si>
  <si>
    <t>Доходы от реализации активов , осуществляемые учреждениями, находящимися в введении муниципальных райлонов</t>
  </si>
  <si>
    <t>904 30202045050000 440</t>
  </si>
  <si>
    <t>БЕЗВОЗМЕЗДНЫЕ ПОСТУПЛЕНИЯ ОТ ПРЕДПРИНИМАТЕЛЬСКОЙ И ИНОЙ ПРИНОСЯЩЕЙ ДОХОД ДЕЯТЕЛЬНОСТИ</t>
  </si>
  <si>
    <t>3259</t>
  </si>
  <si>
    <t>000 30201000000000 130</t>
  </si>
  <si>
    <t>гранты, премии, добровольные пожертвования муниципальным учреждениям, находящимися в ведении органов местного самоуправления муниципальных районов</t>
  </si>
  <si>
    <t>000 30300000000000 000</t>
  </si>
  <si>
    <t>000 30303000000000 000</t>
  </si>
  <si>
    <t>000 30303050050000 180</t>
  </si>
  <si>
    <t>901 30303050050000 180</t>
  </si>
  <si>
    <t>904 30303050050000 180</t>
  </si>
  <si>
    <t>905 30303050050000 180</t>
  </si>
  <si>
    <t>207756</t>
  </si>
  <si>
    <t>32647</t>
  </si>
  <si>
    <t>21439</t>
  </si>
  <si>
    <t>21431</t>
  </si>
  <si>
    <t>21425</t>
  </si>
  <si>
    <t>6</t>
  </si>
  <si>
    <t>2</t>
  </si>
  <si>
    <t>1728</t>
  </si>
  <si>
    <t>1720</t>
  </si>
  <si>
    <t>8</t>
  </si>
  <si>
    <t>687</t>
  </si>
  <si>
    <t>373</t>
  </si>
  <si>
    <t>314</t>
  </si>
  <si>
    <t>257</t>
  </si>
  <si>
    <t>57</t>
  </si>
  <si>
    <t>5802</t>
  </si>
  <si>
    <t>3888</t>
  </si>
  <si>
    <t>1914</t>
  </si>
  <si>
    <t>567</t>
  </si>
  <si>
    <t>7</t>
  </si>
  <si>
    <t>16</t>
  </si>
  <si>
    <t>664</t>
  </si>
  <si>
    <t>551</t>
  </si>
  <si>
    <t>269</t>
  </si>
  <si>
    <t>282</t>
  </si>
  <si>
    <t>31</t>
  </si>
  <si>
    <t>1126</t>
  </si>
  <si>
    <t>3</t>
  </si>
  <si>
    <t>30</t>
  </si>
  <si>
    <t>90</t>
  </si>
  <si>
    <t>50</t>
  </si>
  <si>
    <t>116</t>
  </si>
  <si>
    <t>1</t>
  </si>
  <si>
    <t>22</t>
  </si>
  <si>
    <t>141</t>
  </si>
  <si>
    <t>300</t>
  </si>
  <si>
    <t>66</t>
  </si>
  <si>
    <t>325</t>
  </si>
  <si>
    <t>29</t>
  </si>
  <si>
    <t>289</t>
  </si>
  <si>
    <t>23</t>
  </si>
  <si>
    <t>170556</t>
  </si>
  <si>
    <t>169865</t>
  </si>
  <si>
    <t>14711</t>
  </si>
  <si>
    <t>65422</t>
  </si>
  <si>
    <t>1377</t>
  </si>
  <si>
    <t>246</t>
  </si>
  <si>
    <t>63799</t>
  </si>
  <si>
    <t>82824</t>
  </si>
  <si>
    <t>1714</t>
  </si>
  <si>
    <t>776</t>
  </si>
  <si>
    <t>2830</t>
  </si>
  <si>
    <t>1057</t>
  </si>
  <si>
    <t>1773</t>
  </si>
  <si>
    <t>77504</t>
  </si>
  <si>
    <t>6908</t>
  </si>
  <si>
    <t>2684</t>
  </si>
  <si>
    <t>4224</t>
  </si>
  <si>
    <t>691</t>
  </si>
  <si>
    <t>4553</t>
  </si>
  <si>
    <t>4199</t>
  </si>
  <si>
    <t>4045</t>
  </si>
  <si>
    <t>400</t>
  </si>
  <si>
    <t>386</t>
  </si>
  <si>
    <t>154</t>
  </si>
  <si>
    <t>354</t>
  </si>
  <si>
    <t>124</t>
  </si>
  <si>
    <t>200</t>
  </si>
  <si>
    <t>1. Доходы</t>
  </si>
  <si>
    <t>2.Расходы</t>
  </si>
  <si>
    <t xml:space="preserve">                             Отчет об исполнении бюджета МО " Жигаловский район" за 9 месяцев 2009года</t>
  </si>
  <si>
    <t>в тыс.руб.</t>
  </si>
  <si>
    <t>Источники финансирования дефицита бюджетов - всего</t>
  </si>
  <si>
    <t>901 0900 0000000 000 000</t>
  </si>
  <si>
    <t>Расходы бюджета - всего</t>
  </si>
  <si>
    <t>в том числе:</t>
  </si>
  <si>
    <t>901 0000 0000000 000 000</t>
  </si>
  <si>
    <t>902 0000 0000000 000 000</t>
  </si>
  <si>
    <t>902 0900 0000000 000 000</t>
  </si>
  <si>
    <t>903 0000 0000000 000 000</t>
  </si>
  <si>
    <t>903 0106 0000000 000 000</t>
  </si>
  <si>
    <t>904 0000 0000000 000 000</t>
  </si>
  <si>
    <t>904 0700 0000000 000 000</t>
  </si>
  <si>
    <t>904 1003 0000000 000 000</t>
  </si>
  <si>
    <t>904 1003 5058505 000 000</t>
  </si>
  <si>
    <t>904 1003 5054800 005 340</t>
  </si>
  <si>
    <t>905 0000 0000000 000 000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</si>
  <si>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</si>
  <si>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</si>
  <si>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расходы</t>
  </si>
  <si>
    <t>905 0100 0000000 000 000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</si>
  <si>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</si>
  <si>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</si>
  <si>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</si>
  <si>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Наименование показателя</t>
  </si>
  <si>
    <t>Код расходов по бюджетной классификации</t>
  </si>
  <si>
    <t>Утвержденные бюджетные назначения</t>
  </si>
  <si>
    <t>Исполнено</t>
  </si>
  <si>
    <t>% исполнения</t>
  </si>
  <si>
    <t>МУЗ " Жигаловская ЦРБ"</t>
  </si>
  <si>
    <t>Образование</t>
  </si>
  <si>
    <t>Профессиональная подготовка, переподготовка и повышение квалификации</t>
  </si>
  <si>
    <t>Прочие выплаты</t>
  </si>
  <si>
    <t>Транспортные услуги</t>
  </si>
  <si>
    <t>Прочие работы. Услуги</t>
  </si>
  <si>
    <t>Здравоохранение, физическая культура и спорт</t>
  </si>
  <si>
    <t>Стационарная медицинская помощь</t>
  </si>
  <si>
    <t>Заработная плата</t>
  </si>
  <si>
    <t xml:space="preserve">901  0705 4340000 001 000  </t>
  </si>
  <si>
    <t xml:space="preserve">901  0705 4340000 001 212 </t>
  </si>
  <si>
    <t xml:space="preserve">901  0705 4340000 001 222  </t>
  </si>
  <si>
    <t xml:space="preserve">901  0705 4340000 001 226 </t>
  </si>
  <si>
    <t>901 0901 0000000 000 000</t>
  </si>
  <si>
    <t>901 0901 4709900 001 211</t>
  </si>
  <si>
    <t>901 0901 4709900 001 212</t>
  </si>
  <si>
    <t>901 0901 4709900 001 213</t>
  </si>
  <si>
    <t>901 0901 4709900 001 221</t>
  </si>
  <si>
    <t>901 0901 4709900 001 222</t>
  </si>
  <si>
    <t>901 0901 4709900 001 223</t>
  </si>
  <si>
    <t>901 0901 4709900 001 225</t>
  </si>
  <si>
    <t>901 0901 4709900 001 226</t>
  </si>
  <si>
    <t>901 0901 4709900  001 290</t>
  </si>
  <si>
    <t>901 0901 4709900 001 310</t>
  </si>
  <si>
    <t>901 0901 4709900 001 340</t>
  </si>
  <si>
    <t>Начисления на выплаты по оплате труда</t>
  </si>
  <si>
    <t>Услуги связи</t>
  </si>
  <si>
    <t>Коммунальные услуги</t>
  </si>
  <si>
    <t xml:space="preserve">                     тыс. руб.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</si>
  <si>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</si>
  <si>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</si>
  <si>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</si>
  <si>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</si>
  <si>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Амбулаторная помощь</t>
  </si>
  <si>
    <t>901 0902 4709900 001 211</t>
  </si>
  <si>
    <t>901 0902 0000000 000 000</t>
  </si>
  <si>
    <t>901 0902 4709900 001 212</t>
  </si>
  <si>
    <t>901 0902 4709900 001 213</t>
  </si>
  <si>
    <t>901 0902 4709900 001 221</t>
  </si>
  <si>
    <t>901 0902 4709900 001 222</t>
  </si>
  <si>
    <t>901 0902 4709900 001 223</t>
  </si>
  <si>
    <t>901 0902 4709900 001 225</t>
  </si>
  <si>
    <t>901 0902 4709900 001 226</t>
  </si>
  <si>
    <t>901 0902 4709900 001 290</t>
  </si>
  <si>
    <t>901 0902 4709900 001 340</t>
  </si>
  <si>
    <t>901 0902 5201800 001 211</t>
  </si>
  <si>
    <t>901 0902 5201800 001 213</t>
  </si>
  <si>
    <t>901 0902 5201800 000 000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</si>
  <si>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</si>
  <si>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</si>
  <si>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901 0903 0000000 000 000</t>
  </si>
  <si>
    <t>901 0903 4709900 001 211</t>
  </si>
  <si>
    <t>901 0903 4709900 001 213</t>
  </si>
  <si>
    <t>901 0903 4709900 001 223</t>
  </si>
  <si>
    <t>901 0903 4709900 001 340</t>
  </si>
  <si>
    <t>Скорая медицинская помощь</t>
  </si>
  <si>
    <t>901 0904 0000000 000 000</t>
  </si>
  <si>
    <t>901 0904 4709900 001 211</t>
  </si>
  <si>
    <t>901 0904 4709900 001 212</t>
  </si>
  <si>
    <t>901 0904 4709900 001 213</t>
  </si>
  <si>
    <t>901 0904 4709900 001 221</t>
  </si>
  <si>
    <t>901 0904 4709900 001 223</t>
  </si>
  <si>
    <t>901 0904 4709900 001 290</t>
  </si>
  <si>
    <t>901 0904 4709900 001 340</t>
  </si>
  <si>
    <t>Другие вопросы в области здравоохранения, физической культуры и спорта</t>
  </si>
  <si>
    <t>901 0910 0000000 000 000</t>
  </si>
  <si>
    <t>Муниципальная целевая программа " Анти-Вич/СПИД на 2007-2009гг."</t>
  </si>
  <si>
    <t>901 0910 79506000 079 340</t>
  </si>
  <si>
    <t>Муниципальная целевая программа " Неотложные меры по снижению заболеваемости туберкулезом на 2007-2009гг"</t>
  </si>
  <si>
    <t>Муниципальная целевая программа "Мероприятия по снижению заболеваемости артериальной гипертонией как социально-значимого заболевания на 2008-2010гг"</t>
  </si>
  <si>
    <t>901 0910 7950700 079 340</t>
  </si>
  <si>
    <t>901 0910 7951300 079 340</t>
  </si>
  <si>
    <t>Управление культуры и спорта МО " Жигаловский район"</t>
  </si>
  <si>
    <t>901 0700 0000000 000 000</t>
  </si>
  <si>
    <t>902 0700 0000000 000 000</t>
  </si>
  <si>
    <t>Общее образование</t>
  </si>
  <si>
    <t>902 0702 4219900 000 000</t>
  </si>
  <si>
    <t>902 0702 4219900 001 211</t>
  </si>
  <si>
    <t>902 0702 4219900 001 212</t>
  </si>
  <si>
    <t>902 0702 4219900 001 213</t>
  </si>
  <si>
    <t>902 0702 4219900 001 221</t>
  </si>
  <si>
    <t>902 0702 4219900 001 222</t>
  </si>
  <si>
    <t>902 0702 4219900 001 223</t>
  </si>
  <si>
    <t>902 0702 4219900 001 225</t>
  </si>
  <si>
    <t>902 0702 4219900 001 226</t>
  </si>
  <si>
    <t>902 0702 4219900 001 290</t>
  </si>
  <si>
    <t>902 0702 4219900 001 310</t>
  </si>
  <si>
    <t>902 0702 4219900 001 340</t>
  </si>
  <si>
    <t>Культура, кинематография и средства массовой информации</t>
  </si>
  <si>
    <t>902 0800 0000000 000 000</t>
  </si>
  <si>
    <t>Дворцы и Дома культуры, другие учреждения культуры и средств массовой информации</t>
  </si>
  <si>
    <t>902 0801 4409900 000 000</t>
  </si>
  <si>
    <t>902 0801 44099000 001 211</t>
  </si>
  <si>
    <t>902 0801 44099000 001 212</t>
  </si>
  <si>
    <t>902 0801 44099000 001 213</t>
  </si>
  <si>
    <t>902 0801 44099000 001 221</t>
  </si>
  <si>
    <t>902 0801 44099000 001 223</t>
  </si>
  <si>
    <t>902 0801 44099000 001 225</t>
  </si>
  <si>
    <t>902 0801 44099000 001 226</t>
  </si>
  <si>
    <t>902 0801 44099000 001 290</t>
  </si>
  <si>
    <t>902 0801 44099000 001 310</t>
  </si>
  <si>
    <t>902 0801 44099000 001 340</t>
  </si>
  <si>
    <t>Библиотеки</t>
  </si>
  <si>
    <t>902 0801 4429900 000 000</t>
  </si>
  <si>
    <t>902 0801 4429900 001 211</t>
  </si>
  <si>
    <t>902 0801 4429900 001 212</t>
  </si>
  <si>
    <t>902 0801 4429900 001 213</t>
  </si>
  <si>
    <t>902 0801 4429900 001 221</t>
  </si>
  <si>
    <t>902 0801 4429900 001 222</t>
  </si>
  <si>
    <t>902 0801 4429900 001 223</t>
  </si>
  <si>
    <t>902 0801 4429900 001 225</t>
  </si>
  <si>
    <t>Прочие работы, услуги</t>
  </si>
  <si>
    <t>Прочие работы,услуги</t>
  </si>
  <si>
    <t>902 0801 4429900 001 226</t>
  </si>
  <si>
    <t>902 0801 4429900 001 290</t>
  </si>
  <si>
    <t>902 0801 4429900 001 340</t>
  </si>
  <si>
    <t>Мероприятия в сфере культуры, кинематографии и средств массовой информации</t>
  </si>
  <si>
    <t>902 0801 4500000 000 000</t>
  </si>
  <si>
    <t>Комплектование книжных фондов библиотек муниципальных образований</t>
  </si>
  <si>
    <t>902 0801 4500600 001 310</t>
  </si>
  <si>
    <t>Другие вопросы в области  культуры , кинематографии и средств массовой информации</t>
  </si>
  <si>
    <t>902 0806 0000000 000 000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</si>
  <si>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</si>
  <si>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902 0806 0020400 000 000</t>
  </si>
  <si>
    <t>902 0806 0020400 500 211</t>
  </si>
  <si>
    <t>902 0806 0020400 500 212</t>
  </si>
  <si>
    <t>902 0806 0020400 500 213</t>
  </si>
  <si>
    <t>902 0806 0020400 500 221</t>
  </si>
  <si>
    <t>902 0806 0020400 500 222</t>
  </si>
  <si>
    <t>902 0806 0020400 500 226</t>
  </si>
  <si>
    <t>902 0806 0020400 500 340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</si>
  <si>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</si>
  <si>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902 0806 4529900 000 000</t>
  </si>
  <si>
    <t>902 0806 4529900 001 211</t>
  </si>
  <si>
    <t>902 0806 4529900 001 212</t>
  </si>
  <si>
    <t>902 0806 4529900 001 213</t>
  </si>
  <si>
    <t>902 0806 4529900 001 221</t>
  </si>
  <si>
    <t>902 0806 4529900 001 222</t>
  </si>
  <si>
    <t>902 0806 4529900 001 223</t>
  </si>
  <si>
    <t>902 0806 4529900 001 225</t>
  </si>
  <si>
    <t>902 0806 4529900 001 226</t>
  </si>
  <si>
    <t>902 0806 4529900 001 290</t>
  </si>
  <si>
    <t>902 0806 4529900 001 340</t>
  </si>
  <si>
    <t>Целевые программы муниципальных образований</t>
  </si>
  <si>
    <t>902 0801 7950000 000 000</t>
  </si>
  <si>
    <t>902 0801 7951400 500 222</t>
  </si>
  <si>
    <t>902 0801 7951400 500 226</t>
  </si>
  <si>
    <t>902 0801 7951400 500 340</t>
  </si>
  <si>
    <t>Финансовое управление МО " Жигаловский район"</t>
  </si>
  <si>
    <t>903 0106 0020400 500 211</t>
  </si>
  <si>
    <t>903 0106 0020400 500 212</t>
  </si>
  <si>
    <t>903 0106 0020400 500 213</t>
  </si>
  <si>
    <t>903 0106 0020400 500 221</t>
  </si>
  <si>
    <t>903 0106 0020400 500 222</t>
  </si>
  <si>
    <t>903 0106 0020400 500 225</t>
  </si>
  <si>
    <t>903 0106 0020400 500 226</t>
  </si>
  <si>
    <t>903 0106 0020400 500 310</t>
  </si>
  <si>
    <t>903 0106 0020400 500 340</t>
  </si>
  <si>
    <t>903 0106 0020400 500 290</t>
  </si>
  <si>
    <t>Обеспечение деятельности финансовых, налоговых и таможенных органов и органов финансового ( финансово-бюджетного ) надзора</t>
  </si>
  <si>
    <t>Управление образования администрации МО " Жигаловский район"</t>
  </si>
  <si>
    <t>Обслуживание государственного и муниципального долга</t>
  </si>
  <si>
    <t>903 0111 0650300 013 231</t>
  </si>
  <si>
    <t>Межбюджетные трансферты</t>
  </si>
  <si>
    <t>903 1101 5170200 007 251</t>
  </si>
  <si>
    <t>903 1101 0000000 000 000</t>
  </si>
  <si>
    <t>Поддержка мер по обсепечению сбалансированности бюджетов</t>
  </si>
  <si>
    <t>Дошкольное образование</t>
  </si>
  <si>
    <t>904  0701 4209900 000 000</t>
  </si>
  <si>
    <t>904 0701 4209900 001 211</t>
  </si>
  <si>
    <t>904 0701 4209900 001 212</t>
  </si>
  <si>
    <t>904 0701 4209900 001 213</t>
  </si>
  <si>
    <t>904 0701 4209900 001 221</t>
  </si>
  <si>
    <t>904 0701 4209900 001 222</t>
  </si>
  <si>
    <t>904 0701 4209900 001 223</t>
  </si>
  <si>
    <t>904 0701 4209900 001 225</t>
  </si>
  <si>
    <t>904 0701 4209900 001 226</t>
  </si>
  <si>
    <t>904 0701 4209900 001 290</t>
  </si>
  <si>
    <t>904 0701 4209900 001 310</t>
  </si>
  <si>
    <t>904 0701 4209900 001 340</t>
  </si>
  <si>
    <t>Пенсии, пособия, выплачиваемые организациями сектора государственного управления</t>
  </si>
  <si>
    <t>904 0701 4209900 001 263</t>
  </si>
  <si>
    <t>904 0702 0000000 000 000</t>
  </si>
  <si>
    <t>Школы- детские сады, школы начальные, неполные средние и средние</t>
  </si>
  <si>
    <t>904 0702 4219900 001 211</t>
  </si>
  <si>
    <t>904 0702 4219900 000 000</t>
  </si>
  <si>
    <t>904 0702 4219900 001 212</t>
  </si>
  <si>
    <t>904 0702 4219900 001 213</t>
  </si>
  <si>
    <t>904 0702 4219900 001 221</t>
  </si>
  <si>
    <t>904 0702 4219900 001 222</t>
  </si>
  <si>
    <t>904 0702 4219900 001 223</t>
  </si>
  <si>
    <t>904 0702 4219900 001 225</t>
  </si>
  <si>
    <t>904 0702 4219900 001 226</t>
  </si>
  <si>
    <t>904 0702 4219900 001 263</t>
  </si>
  <si>
    <t>904 0702 4219900 001 290</t>
  </si>
  <si>
    <t>904 0702 4219900 001 310</t>
  </si>
  <si>
    <t>904 0702 4219900 001 340</t>
  </si>
  <si>
    <t>Учреждения по внешкольной работе с детьми</t>
  </si>
  <si>
    <t>904 0702 4239900 000 000</t>
  </si>
  <si>
    <t>904 0702 4239900 001 211</t>
  </si>
  <si>
    <t>904 0702 4239900 001 212</t>
  </si>
  <si>
    <t>904 0702 4239900 001 213</t>
  </si>
  <si>
    <t>904 0702 4239900 001 221</t>
  </si>
  <si>
    <t>904 0702 4239900 001 222</t>
  </si>
  <si>
    <t>904 0702 4239900 001 223</t>
  </si>
  <si>
    <t>904 0702 4239900 001 226</t>
  </si>
  <si>
    <t>904 0702 4239900 001 290</t>
  </si>
  <si>
    <t>904 0702 4239900 001 310</t>
  </si>
  <si>
    <t>904 0702 4239900 001 340</t>
  </si>
  <si>
    <t>Ежемесячное денежное вознаграждение за классное руководство</t>
  </si>
  <si>
    <t>904 0702 5200000 000 000</t>
  </si>
  <si>
    <t>904 0702 5200900 001 211</t>
  </si>
  <si>
    <t>904 0702 5200900 001 213</t>
  </si>
  <si>
    <t>904 0705 0000000 000 000</t>
  </si>
  <si>
    <t>904 0705 4340000 001 222</t>
  </si>
  <si>
    <t>Молодежная политика и оздоровление детей</t>
  </si>
  <si>
    <t>904 0707 0000000 000 000</t>
  </si>
  <si>
    <t>904 0707 4320205 001 340</t>
  </si>
  <si>
    <t>Другие вопросы в области образования</t>
  </si>
  <si>
    <t>904 0709 0000000 000 000</t>
  </si>
  <si>
    <t>904 0709 0020400 000 000</t>
  </si>
  <si>
    <t>904 0709 0020400 001 211</t>
  </si>
  <si>
    <t>904 0709 0020400 001 212</t>
  </si>
  <si>
    <t>904 0709 0020400 001 213</t>
  </si>
  <si>
    <t>904 0709 0020400 001 221</t>
  </si>
  <si>
    <t>904 0709 0020400 001 222</t>
  </si>
  <si>
    <t>904 0709 0020400 001 226</t>
  </si>
  <si>
    <t>904 0709 0020400 001 290</t>
  </si>
  <si>
    <t>904 0709 0020400 001 340</t>
  </si>
  <si>
    <t>904 0709 4529900 000 000</t>
  </si>
  <si>
    <t>904 0709 4529900 001 211</t>
  </si>
  <si>
    <t>904 0709 4529900 001 212</t>
  </si>
  <si>
    <t>904 0709 4529900 001 213</t>
  </si>
  <si>
    <t>904 0709 4529900 001 221</t>
  </si>
  <si>
    <t>904 0709 4529900 001 222</t>
  </si>
  <si>
    <t>904 0709 4529900 001 223</t>
  </si>
  <si>
    <t>904 0709 4529900 001 225</t>
  </si>
  <si>
    <t>904 0709 4529900 001 226</t>
  </si>
  <si>
    <t>904 0709 4529900 001 290</t>
  </si>
  <si>
    <t>904 0709 4529900 001 310</t>
  </si>
  <si>
    <t>904 0709 4529900 001 340</t>
  </si>
  <si>
    <t>Целевая муниципальная программа " Безопасность и образование на 2005-2009гг"</t>
  </si>
  <si>
    <t>904 0709 7950000 000 000</t>
  </si>
  <si>
    <t>904 0709 7950400 450 225</t>
  </si>
  <si>
    <t>904 0709 7950400 450 226</t>
  </si>
  <si>
    <t>904 0709 7950400 000 000</t>
  </si>
  <si>
    <t>Целевая муниципальная программа "Одаренные дети"</t>
  </si>
  <si>
    <t>904 0709 7950500 000 000</t>
  </si>
  <si>
    <t>904 0709 7950500 022 212</t>
  </si>
  <si>
    <t>904 0709 7950500 022 222</t>
  </si>
  <si>
    <t>904 0709 7950500 022 226</t>
  </si>
  <si>
    <t>904 0709 7950500 022 290</t>
  </si>
  <si>
    <t>904 0709 7950500 022 340</t>
  </si>
  <si>
    <t>Администрация МО " Жигаловский район"</t>
  </si>
  <si>
    <t>905 0102 0000000 000 000</t>
  </si>
  <si>
    <t>905 0102 0020300 500 211</t>
  </si>
  <si>
    <t>905 0102 0020300 500 212</t>
  </si>
  <si>
    <t>905 0102 0020300 500 213</t>
  </si>
  <si>
    <t>Функционирование  законодательных( представительных ) органов государственной власти и представительных ороанов муниципальных образований</t>
  </si>
  <si>
    <t>905 0103 0020400 500 212</t>
  </si>
  <si>
    <t>905 0103 0020400 500 222</t>
  </si>
  <si>
    <t>905 0103 0020400 500 226</t>
  </si>
  <si>
    <t>905 0104 0020400 500 211</t>
  </si>
  <si>
    <t>905 0104 0020400 500 212</t>
  </si>
  <si>
    <t>905 0104 0020400 500 213</t>
  </si>
  <si>
    <t>905 0104 0020400 500 221</t>
  </si>
  <si>
    <t>905 0104 0020400 500 222</t>
  </si>
  <si>
    <t>905 0104 0020400 500 223</t>
  </si>
  <si>
    <t>905 0104 0020400 500 225</t>
  </si>
  <si>
    <t>905 0104 0020400 500 226</t>
  </si>
  <si>
    <t>905 0104 0020400 500 290</t>
  </si>
  <si>
    <t>905 0104 0020400 500 310</t>
  </si>
  <si>
    <t>905 0104 0020400 500 340</t>
  </si>
  <si>
    <t>Резервные фонды</t>
  </si>
  <si>
    <t>Другие общегосударственные вопросы</t>
  </si>
  <si>
    <t>905 0112 0700500  013 290</t>
  </si>
  <si>
    <t>905 0114 0000000 000 000</t>
  </si>
  <si>
    <t>905 0114 5054800 500 211</t>
  </si>
  <si>
    <t>905 0114 5054800 500 213</t>
  </si>
  <si>
    <t>905 0114 5210201 500 211</t>
  </si>
  <si>
    <t>905 0114 5210201 500 213</t>
  </si>
  <si>
    <t>905 0114 5210201 500 310</t>
  </si>
  <si>
    <t>905 0114 5210201 500 340</t>
  </si>
  <si>
    <t>905 0114 5210204 500 211</t>
  </si>
  <si>
    <t>905 0114 5210204 500 213</t>
  </si>
  <si>
    <t>905 0114 5210204 500 226</t>
  </si>
  <si>
    <t>905 0114 5210204 500 340</t>
  </si>
  <si>
    <t>905 0114 5210206 500 211</t>
  </si>
  <si>
    <t>905 0114 5210206 500 212</t>
  </si>
  <si>
    <t>905 0114 5210206 500 213</t>
  </si>
  <si>
    <t>905 0114 5210206 500 221</t>
  </si>
  <si>
    <t>905 0114 5210206 500 222</t>
  </si>
  <si>
    <t>905 0114 5210206 500 223</t>
  </si>
  <si>
    <t>905 0114 5210206 500 225</t>
  </si>
  <si>
    <t>905 0114 5210206 500 226</t>
  </si>
  <si>
    <t>905 0114 5210206 500 310</t>
  </si>
  <si>
    <t>905 0114 5210206 500 340</t>
  </si>
  <si>
    <t>Защита населения и территории от чрезвычайных ситуаций природного и техногенного характера, гражданская оборона</t>
  </si>
  <si>
    <t>905 0309 2190100 500 226</t>
  </si>
  <si>
    <t>Целевая муниципальная программа " Программа повышения безопсаности дорожного движения в Жигаловском районе"</t>
  </si>
  <si>
    <t>905 0314 7951200 000 000</t>
  </si>
  <si>
    <t>905 0314 7951200 500 340</t>
  </si>
  <si>
    <t>Национальная экономика</t>
  </si>
  <si>
    <t>905 0401 0000000 000 000</t>
  </si>
  <si>
    <t>905 0401 5210203 500 211</t>
  </si>
  <si>
    <t>905 0401 5210203 500 213</t>
  </si>
  <si>
    <t>905 0401 5210205 500 211</t>
  </si>
  <si>
    <t>905 0401 5210205 500 213</t>
  </si>
  <si>
    <t>Дорожное хозяйство</t>
  </si>
  <si>
    <t>905 0409 0000000 000 000</t>
  </si>
  <si>
    <t>905 0309 0000000 000 000</t>
  </si>
  <si>
    <t>905  0112 0000000 000 000</t>
  </si>
  <si>
    <t>905 0103 0000000 000 000</t>
  </si>
  <si>
    <t>905 0104 0000000 000 000</t>
  </si>
  <si>
    <t>905 0409 3150203 500 225</t>
  </si>
  <si>
    <t>Связь и информатика</t>
  </si>
  <si>
    <t>905 0410 0000000 000 000</t>
  </si>
  <si>
    <t>905 0410 3300200 500 226</t>
  </si>
  <si>
    <t>Жилищное хозяйство</t>
  </si>
  <si>
    <t>Областная целевая программа " Переселение граждан из ветхого и аварийного жилищного фонда Иркутской области на период до 2010 года"</t>
  </si>
  <si>
    <t>905 0501 0000000 000 000</t>
  </si>
  <si>
    <t>905 0501 5222100 003 310</t>
  </si>
  <si>
    <t>Муниципальная целевая программа " Переселние граждан из ветхого и аварийного жилищного фонда в Жигаловском районе на 2007-2010гг"</t>
  </si>
  <si>
    <t>905 0501 7951100 003 310</t>
  </si>
  <si>
    <t>Благоустройство</t>
  </si>
  <si>
    <t>905 0503 0000000 000 000</t>
  </si>
  <si>
    <t>Муниципальная целевая программа " Профилактика правонарушений в Жигаловском районе на 2007-2010гг"</t>
  </si>
  <si>
    <t>905 0503 7951000 500 226</t>
  </si>
  <si>
    <t>905 0503 7951000 000 000</t>
  </si>
  <si>
    <t>905 0501 5222100 000 000</t>
  </si>
  <si>
    <t>905 0501 7951100 000 000</t>
  </si>
  <si>
    <t>Социальная политика</t>
  </si>
  <si>
    <t>905 1000 0000000 000 000</t>
  </si>
  <si>
    <t>Пенсионное обеспечение</t>
  </si>
  <si>
    <t>905 1001 0000000 000 000</t>
  </si>
  <si>
    <t>905 1001 4910100 005 263</t>
  </si>
  <si>
    <t>Социальное обеспечение населения</t>
  </si>
  <si>
    <t>905 1003 0000000 000 000</t>
  </si>
  <si>
    <t>Предоставление гражданам субсидий на оплату жилого помещения и коммунальных услуг</t>
  </si>
  <si>
    <t>905 1003 5054800 000 000</t>
  </si>
  <si>
    <t>Пособия по социальной помощи  населению</t>
  </si>
  <si>
    <t>905 1003 5054800 005 221</t>
  </si>
  <si>
    <t>905 1003 5054800 005 226</t>
  </si>
  <si>
    <t>905 1003 5054800 005 262</t>
  </si>
  <si>
    <t>Оказание других видов социальной помощи</t>
  </si>
  <si>
    <t>Муниципальная целевая программа " Молодым семьям Жигаловского района - доступное жилье на 2008-2010гг"</t>
  </si>
  <si>
    <t>905 1003 7950200 000 000</t>
  </si>
  <si>
    <t>905 1003 79502000 068 262</t>
  </si>
  <si>
    <t>Другие вопросы в области социальной политики</t>
  </si>
  <si>
    <t>905 1006 0000000 000 000</t>
  </si>
  <si>
    <t>Мероприятия в области социальной политики</t>
  </si>
  <si>
    <t>905 1006 5140100 000 000</t>
  </si>
  <si>
    <t>905 1006 5140100 500 262</t>
  </si>
  <si>
    <t>905 1006 5210202 500 211</t>
  </si>
  <si>
    <t>905 1006 5210202 500 212</t>
  </si>
  <si>
    <t>905 1006 5210202 500 213</t>
  </si>
  <si>
    <t>905 1006 5210202 500 221</t>
  </si>
  <si>
    <t>905 1006 5210202 500 222</t>
  </si>
  <si>
    <t>905 1006 5210202 500 223</t>
  </si>
  <si>
    <t>905 1006 5210202 500 225</t>
  </si>
  <si>
    <t>905 1006 5210202 500 226</t>
  </si>
  <si>
    <t>905 1006 5210202 500 310</t>
  </si>
  <si>
    <t>905 1006 5210202 500 340</t>
  </si>
  <si>
    <t>Программа социальной защиты населения МО " Жигаловский район"</t>
  </si>
  <si>
    <t>905 1006 7950900 000 000</t>
  </si>
  <si>
    <t>905 1006 7950900 068 226</t>
  </si>
  <si>
    <t>905 1006 7950900 068 262</t>
  </si>
  <si>
    <t>905 1006 7950900 068 340</t>
  </si>
  <si>
    <t xml:space="preserve"> Жигаловский МУТЭП</t>
  </si>
  <si>
    <t>Коммунальное хозяйство</t>
  </si>
  <si>
    <t>908 30502 510500 500 225</t>
  </si>
  <si>
    <t>908 0502 3510500 000 000</t>
  </si>
  <si>
    <t>Физическая культура и спорт</t>
  </si>
  <si>
    <t>902 0908 0000000 000 000</t>
  </si>
  <si>
    <t>902 0908 5129700 500 222</t>
  </si>
  <si>
    <t>902 0908 5129700 500 225</t>
  </si>
  <si>
    <t>902 0908 5129700 500 226</t>
  </si>
  <si>
    <t>902 0908 5129700 500 290</t>
  </si>
  <si>
    <t>902 0908 5129700 500 340</t>
  </si>
  <si>
    <t>904 0707 4320205 500 340</t>
  </si>
  <si>
    <t>905 0707 0000000 000 000</t>
  </si>
  <si>
    <t>905 0707 4310100 500 212</t>
  </si>
  <si>
    <t>905 0707 4310100 500 222</t>
  </si>
  <si>
    <t>905 0707 4310100 500 226</t>
  </si>
  <si>
    <t>905 0707 4310100 500 290</t>
  </si>
  <si>
    <t>905 0707 4310100 500 310</t>
  </si>
  <si>
    <t>905 0707 4310100 500 340</t>
  </si>
  <si>
    <t>Целевая муниципальная программа " Комплексная программа повышения безопасности дорожного движения в Жигаловском районе на 2007-2012гг"</t>
  </si>
  <si>
    <t>905 0709 0000000 000 000</t>
  </si>
  <si>
    <t>905 0709 7950300 500 226</t>
  </si>
  <si>
    <t>Жигаловское МУАТП</t>
  </si>
  <si>
    <t>906 0408 0000000 000 000</t>
  </si>
  <si>
    <t>Безвозмездные и безвозвратные перечисления государственным  и муниципальным образованиям</t>
  </si>
  <si>
    <t>906 0408 3030200 500 241</t>
  </si>
  <si>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</si>
  <si>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</si>
  <si>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</si>
  <si>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</si>
  <si>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</si>
  <si>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Доходы бюджета - всего</t>
  </si>
  <si>
    <t>010</t>
  </si>
  <si>
    <t/>
  </si>
  <si>
    <t xml:space="preserve">в том числе: 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</si>
  <si>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</si>
  <si>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</si>
  <si>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</si>
  <si>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</si>
  <si>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</si>
  <si>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</si>
  <si>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</si>
  <si>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</si>
  <si>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</si>
  <si>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</si>
  <si>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</si>
  <si>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182 10102022010000 110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</si>
  <si>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</si>
  <si>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</si>
  <si>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</si>
  <si>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182 10102040010000 110</t>
  </si>
  <si>
    <t>НАЛОГИ НА СОВОКУПНЫЙ ДОХОД</t>
  </si>
  <si>
    <t>000 10500000000000 000</t>
  </si>
  <si>
    <t>Единый налог на вмененный доход для отдельных видов деятельности</t>
  </si>
  <si>
    <t>182 10502000020000 110</t>
  </si>
  <si>
    <t>Код  бюджетной классификации</t>
  </si>
  <si>
    <t>Увеличение прочих остатков 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</si>
  <si>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</si>
  <si>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</si>
  <si>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000 01 00 00 00 00 0000 000</t>
  </si>
  <si>
    <t>Приложение4 к решению Думы</t>
  </si>
  <si>
    <t>ИСТОЧНИКИ ВНЕШНЕГО ФИНАНСИРОВАНИЯ ДЕФИЦИТОВ БЮДЖЕТОВ</t>
  </si>
  <si>
    <t xml:space="preserve">.04.2020г. </t>
  </si>
  <si>
    <t xml:space="preserve"> № </t>
  </si>
  <si>
    <t>Источники финансирования дефицита бюджета Дальне-Закорского сельского поселения по кодам классификации источников финансирования дефицитов бюджетов за  2019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</si>
</sst>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10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9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5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1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0" fontId="4" fillId="0" borderId="13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0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3" fillId="0" borderId="14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49" fontId="1" fillId="0" borderId="18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49" fontId="3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10" fontId="3" fillId="0" borderId="13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right" vertical="center"/>
    </xf>
    <xf numFmtId="10" fontId="1" fillId="0" borderId="25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/>
    </xf>
    <xf numFmtId="10" fontId="1" fillId="0" borderId="14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right" vertical="center"/>
    </xf>
    <xf numFmtId="10" fontId="1" fillId="0" borderId="27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10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0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30" xfId="0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left" vertical="center"/>
    </xf>
    <xf numFmtId="165" fontId="1" fillId="0" borderId="29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zoomScalePageLayoutView="0" workbookViewId="0" topLeftCell="A4">
      <selection activeCell="C30" sqref="C30"/>
    </sheetView>
  </sheetViews>
  <sheetFormatPr defaultColWidth="9.00390625" defaultRowHeight="12.75"/>
  <cols>
    <col min="1" max="1" width="42.25390625" style="0" customWidth="1"/>
    <col min="2" max="2" width="24.25390625" style="0" customWidth="1"/>
    <col min="3" max="3" width="18.75390625" style="0" customWidth="1"/>
  </cols>
  <sheetData>
    <row r="1" ht="12.75">
      <c r="B1" s="223" t="s">
        <v>785</v>
      </c>
    </row>
    <row r="2" ht="12.75">
      <c r="B2" s="223" t="s">
        <v>171</v>
      </c>
    </row>
    <row r="3" spans="2:3" ht="12.75">
      <c r="B3" s="225" t="s">
        <v>787</v>
      </c>
      <c r="C3" t="s">
        <v>788</v>
      </c>
    </row>
    <row r="5" spans="1:3" ht="47.25" customHeight="1">
      <c r="A5" s="230" t="s">
        <v>789</v>
      </c>
      <c r="B5" s="230"/>
      <c r="C5" s="230"/>
    </row>
    <row r="6" spans="1:3" ht="13.5" customHeight="1" thickBot="1">
      <c r="A6" s="198"/>
      <c r="B6" s="199"/>
      <c r="C6" s="224" t="s">
        <v>385</v>
      </c>
    </row>
    <row r="7" spans="1:3" ht="13.5" customHeight="1">
      <c r="A7" s="231" t="s">
        <v>751</v>
      </c>
      <c r="B7" s="233" t="s">
        <v>780</v>
      </c>
      <c r="C7" s="235" t="s">
        <v>0</v>
      </c>
    </row>
    <row r="8" spans="1:3" ht="4.5" customHeight="1">
      <c r="A8" s="232"/>
      <c r="B8" s="234"/>
      <c r="C8" s="236"/>
    </row>
    <row r="9" spans="1:3" ht="6" customHeight="1">
      <c r="A9" s="232"/>
      <c r="B9" s="234"/>
      <c r="C9" s="236"/>
    </row>
    <row r="10" spans="1:3" ht="4.5" customHeight="1">
      <c r="A10" s="232"/>
      <c r="B10" s="234"/>
      <c r="C10" s="236"/>
    </row>
    <row r="11" spans="1:3" ht="6" customHeight="1">
      <c r="A11" s="232"/>
      <c r="B11" s="234"/>
      <c r="C11" s="236"/>
    </row>
    <row r="12" spans="1:3" ht="6" customHeight="1">
      <c r="A12" s="232"/>
      <c r="B12" s="234"/>
      <c r="C12" s="236"/>
    </row>
    <row r="13" spans="1:3" ht="18" customHeight="1" thickBot="1">
      <c r="A13" s="232"/>
      <c r="B13" s="234"/>
      <c r="C13" s="236"/>
    </row>
    <row r="14" spans="1:3" ht="12" customHeight="1" thickBot="1">
      <c r="A14" s="5">
        <v>1</v>
      </c>
      <c r="B14" s="5">
        <v>3</v>
      </c>
      <c r="C14" s="167" t="s">
        <v>755</v>
      </c>
    </row>
    <row r="15" spans="1:3" ht="27.75" customHeight="1">
      <c r="A15" s="200" t="s">
        <v>330</v>
      </c>
      <c r="B15" s="201" t="s">
        <v>784</v>
      </c>
      <c r="C15" s="229">
        <v>-407</v>
      </c>
    </row>
    <row r="16" spans="1:3" ht="27.75" customHeight="1">
      <c r="A16" s="202" t="s">
        <v>786</v>
      </c>
      <c r="B16" s="203" t="s">
        <v>58</v>
      </c>
      <c r="C16" s="229"/>
    </row>
    <row r="17" spans="1:3" ht="22.5">
      <c r="A17" s="200" t="s">
        <v>59</v>
      </c>
      <c r="B17" s="201" t="s">
        <v>172</v>
      </c>
      <c r="C17" s="228"/>
    </row>
    <row r="18" spans="1:3" ht="22.5" hidden="1">
      <c r="A18" s="202" t="s">
        <v>60</v>
      </c>
      <c r="B18" s="203" t="s">
        <v>61</v>
      </c>
      <c r="C18" s="228"/>
    </row>
    <row r="19" spans="1:3" ht="33.75" hidden="1">
      <c r="A19" s="200" t="s">
        <v>34</v>
      </c>
      <c r="B19" s="201" t="s">
        <v>35</v>
      </c>
      <c r="C19" s="228"/>
    </row>
    <row r="20" spans="1:3" ht="45">
      <c r="A20" s="202" t="s">
        <v>349</v>
      </c>
      <c r="B20" s="203" t="s">
        <v>173</v>
      </c>
      <c r="C20" s="228"/>
    </row>
    <row r="21" spans="1:3" ht="47.25" customHeight="1">
      <c r="A21" s="202" t="s">
        <v>349</v>
      </c>
      <c r="B21" s="203" t="s">
        <v>174</v>
      </c>
      <c r="C21" s="228"/>
    </row>
    <row r="22" spans="1:3" ht="27" customHeight="1">
      <c r="A22" s="200" t="s">
        <v>36</v>
      </c>
      <c r="B22" s="201" t="s">
        <v>37</v>
      </c>
      <c r="C22" s="229">
        <v>-407</v>
      </c>
    </row>
    <row r="23" spans="1:3" ht="19.5" customHeight="1">
      <c r="A23" s="202" t="s">
        <v>38</v>
      </c>
      <c r="B23" s="203" t="s">
        <v>39</v>
      </c>
      <c r="C23" s="229">
        <v>-10041.6</v>
      </c>
    </row>
    <row r="24" spans="1:3" ht="15.75" customHeight="1">
      <c r="A24" s="202" t="s">
        <v>781</v>
      </c>
      <c r="B24" s="203" t="s">
        <v>40</v>
      </c>
      <c r="C24" s="229">
        <v>-10041.6</v>
      </c>
    </row>
    <row r="25" spans="1:3" ht="23.25" customHeight="1">
      <c r="A25" s="202" t="s">
        <v>350</v>
      </c>
      <c r="B25" s="203" t="s">
        <v>41</v>
      </c>
      <c r="C25" s="229">
        <v>-10041.6</v>
      </c>
    </row>
    <row r="26" spans="1:3" ht="20.25" customHeight="1">
      <c r="A26" s="202" t="s">
        <v>782</v>
      </c>
      <c r="B26" s="203" t="s">
        <v>175</v>
      </c>
      <c r="C26" s="229">
        <v>-10041.6</v>
      </c>
    </row>
    <row r="27" spans="1:3" ht="15.75" customHeight="1">
      <c r="A27" s="202" t="s">
        <v>42</v>
      </c>
      <c r="B27" s="203" t="s">
        <v>43</v>
      </c>
      <c r="C27" s="229">
        <v>9634.6</v>
      </c>
    </row>
    <row r="28" spans="1:3" ht="15.75" customHeight="1">
      <c r="A28" s="202" t="s">
        <v>44</v>
      </c>
      <c r="B28" s="203" t="s">
        <v>1</v>
      </c>
      <c r="C28" s="229">
        <v>9634.6</v>
      </c>
    </row>
    <row r="29" spans="1:3" ht="22.5">
      <c r="A29" s="202" t="s">
        <v>351</v>
      </c>
      <c r="B29" s="203" t="s">
        <v>45</v>
      </c>
      <c r="C29" s="229">
        <v>9634.6</v>
      </c>
    </row>
    <row r="30" spans="1:3" ht="30" customHeight="1">
      <c r="A30" s="202" t="s">
        <v>783</v>
      </c>
      <c r="B30" s="203" t="s">
        <v>176</v>
      </c>
      <c r="C30" s="229">
        <v>9634.6</v>
      </c>
    </row>
    <row r="31" spans="1:3" ht="12.75" hidden="1">
      <c r="A31" s="202"/>
      <c r="B31" s="222"/>
      <c r="C31" s="227"/>
    </row>
    <row r="32" spans="1:3" ht="12.75" hidden="1">
      <c r="A32" s="202"/>
      <c r="B32" s="203"/>
      <c r="C32" s="227"/>
    </row>
    <row r="33" spans="1:3" ht="12.75">
      <c r="A33" s="204"/>
      <c r="B33" s="205"/>
      <c r="C33" s="226"/>
    </row>
    <row r="34" spans="1:3" ht="12.75">
      <c r="A34" s="204"/>
      <c r="B34" s="205"/>
      <c r="C34" s="226"/>
    </row>
    <row r="35" spans="1:3" ht="12.75">
      <c r="A35" s="204"/>
      <c r="B35" s="205"/>
      <c r="C35" s="226"/>
    </row>
    <row r="36" spans="1:3" ht="12.75" customHeight="1">
      <c r="A36" s="204"/>
      <c r="B36" s="205"/>
      <c r="C36" s="206"/>
    </row>
    <row r="37" spans="1:3" ht="12.75" customHeight="1">
      <c r="A37" s="207"/>
      <c r="B37" s="207"/>
      <c r="C37" s="208"/>
    </row>
    <row r="38" spans="1:3" ht="32.25" customHeight="1">
      <c r="A38" s="209"/>
      <c r="B38" s="210"/>
      <c r="C38" s="211"/>
    </row>
    <row r="39" spans="1:3" ht="12.75" customHeight="1">
      <c r="A39" s="209"/>
      <c r="B39" s="207"/>
      <c r="C39" s="212"/>
    </row>
    <row r="40" spans="1:3" ht="9.75" customHeight="1">
      <c r="A40" s="207"/>
      <c r="B40" s="207"/>
      <c r="C40" s="211"/>
    </row>
    <row r="41" spans="1:3" ht="9.75" customHeight="1">
      <c r="A41" s="210"/>
      <c r="B41" s="211"/>
      <c r="C41" s="121"/>
    </row>
  </sheetData>
  <sheetProtection/>
  <mergeCells count="4">
    <mergeCell ref="A5:C5"/>
    <mergeCell ref="A7:A13"/>
    <mergeCell ref="B7:B13"/>
    <mergeCell ref="C7:C13"/>
  </mergeCells>
  <conditionalFormatting sqref="B31 C15:C35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4"/>
  <sheetViews>
    <sheetView view="pageBreakPreview" zoomScaleSheetLayoutView="100" zoomScalePageLayoutView="0" workbookViewId="0" topLeftCell="A347">
      <selection activeCell="E65" sqref="E65"/>
    </sheetView>
  </sheetViews>
  <sheetFormatPr defaultColWidth="9.00390625" defaultRowHeight="12.75"/>
  <cols>
    <col min="1" max="1" width="37.875" style="0" customWidth="1"/>
    <col min="2" max="2" width="8.00390625" style="0" customWidth="1"/>
    <col min="3" max="3" width="24.00390625" style="0" customWidth="1"/>
    <col min="4" max="4" width="15.25390625" style="0" customWidth="1"/>
    <col min="5" max="5" width="14.625" style="0" customWidth="1"/>
    <col min="6" max="6" width="10.75390625" style="0" customWidth="1"/>
    <col min="7" max="7" width="14.75390625" style="0" customWidth="1"/>
  </cols>
  <sheetData>
    <row r="2" spans="1:6" ht="12.75">
      <c r="A2" s="125" t="s">
        <v>328</v>
      </c>
      <c r="B2" s="125"/>
      <c r="C2" s="125"/>
      <c r="D2" s="125"/>
      <c r="E2" s="125"/>
      <c r="F2" s="125"/>
    </row>
    <row r="6" spans="1:3" ht="12.75">
      <c r="A6" s="126"/>
      <c r="C6" s="126"/>
    </row>
    <row r="7" spans="1:6" ht="13.5" thickBot="1">
      <c r="A7" s="126" t="s">
        <v>326</v>
      </c>
      <c r="F7" t="s">
        <v>329</v>
      </c>
    </row>
    <row r="8" spans="1:7" ht="12.75">
      <c r="A8" s="237" t="s">
        <v>751</v>
      </c>
      <c r="B8" s="240" t="s">
        <v>752</v>
      </c>
      <c r="C8" s="237" t="s">
        <v>753</v>
      </c>
      <c r="D8" s="252" t="s">
        <v>354</v>
      </c>
      <c r="E8" s="242" t="s">
        <v>355</v>
      </c>
      <c r="F8" s="244" t="s">
        <v>356</v>
      </c>
      <c r="G8" s="246"/>
    </row>
    <row r="9" spans="1:7" ht="12.75">
      <c r="A9" s="238"/>
      <c r="B9" s="241"/>
      <c r="C9" s="251"/>
      <c r="D9" s="253"/>
      <c r="E9" s="243"/>
      <c r="F9" s="245"/>
      <c r="G9" s="246"/>
    </row>
    <row r="10" spans="1:7" ht="12.75">
      <c r="A10" s="238"/>
      <c r="B10" s="241"/>
      <c r="C10" s="251"/>
      <c r="D10" s="253"/>
      <c r="E10" s="243"/>
      <c r="F10" s="245"/>
      <c r="G10" s="246"/>
    </row>
    <row r="11" spans="1:7" ht="12.75">
      <c r="A11" s="238"/>
      <c r="B11" s="241"/>
      <c r="C11" s="251"/>
      <c r="D11" s="253"/>
      <c r="E11" s="243"/>
      <c r="F11" s="245"/>
      <c r="G11" s="246"/>
    </row>
    <row r="12" spans="1:7" ht="12.75">
      <c r="A12" s="238"/>
      <c r="B12" s="241"/>
      <c r="C12" s="251"/>
      <c r="D12" s="253"/>
      <c r="E12" s="243"/>
      <c r="F12" s="245"/>
      <c r="G12" s="246"/>
    </row>
    <row r="13" spans="1:7" ht="12.75">
      <c r="A13" s="238"/>
      <c r="B13" s="241"/>
      <c r="C13" s="251"/>
      <c r="D13" s="253"/>
      <c r="E13" s="243"/>
      <c r="F13" s="245"/>
      <c r="G13" s="246"/>
    </row>
    <row r="14" spans="1:7" ht="13.5" thickBot="1">
      <c r="A14" s="239"/>
      <c r="B14" s="241"/>
      <c r="C14" s="251"/>
      <c r="D14" s="253"/>
      <c r="E14" s="243"/>
      <c r="F14" s="245"/>
      <c r="G14" s="246"/>
    </row>
    <row r="15" spans="1:7" ht="13.5" thickBot="1">
      <c r="A15" s="4">
        <v>1</v>
      </c>
      <c r="B15" s="5">
        <v>2</v>
      </c>
      <c r="C15" s="247">
        <v>3</v>
      </c>
      <c r="D15" s="248"/>
      <c r="E15" s="249" t="s">
        <v>754</v>
      </c>
      <c r="F15" s="250"/>
      <c r="G15" s="121" t="s">
        <v>755</v>
      </c>
    </row>
    <row r="16" spans="1:7" ht="13.5" thickBot="1">
      <c r="A16" s="153" t="s">
        <v>756</v>
      </c>
      <c r="B16" s="154" t="s">
        <v>757</v>
      </c>
      <c r="C16" s="155" t="s">
        <v>758</v>
      </c>
      <c r="D16" s="156" t="s">
        <v>258</v>
      </c>
      <c r="E16" s="157">
        <v>161286</v>
      </c>
      <c r="F16" s="158">
        <f>D16/E16</f>
        <v>1.2881217216621406</v>
      </c>
      <c r="G16" s="122"/>
    </row>
    <row r="17" spans="1:7" ht="13.5" thickBot="1">
      <c r="A17" s="165" t="s">
        <v>759</v>
      </c>
      <c r="B17" s="166" t="s">
        <v>758</v>
      </c>
      <c r="C17" s="167" t="s">
        <v>758</v>
      </c>
      <c r="D17" s="168"/>
      <c r="E17" s="169"/>
      <c r="F17" s="169"/>
      <c r="G17" s="123"/>
    </row>
    <row r="18" spans="1:7" ht="13.5" thickBot="1">
      <c r="A18" s="170" t="s">
        <v>760</v>
      </c>
      <c r="B18" s="120" t="s">
        <v>758</v>
      </c>
      <c r="C18" s="7" t="s">
        <v>761</v>
      </c>
      <c r="D18" s="121" t="s">
        <v>259</v>
      </c>
      <c r="E18" s="171">
        <v>23755</v>
      </c>
      <c r="F18" s="172">
        <f>D18/E18</f>
        <v>1.3743211955377814</v>
      </c>
      <c r="G18" s="123"/>
    </row>
    <row r="19" spans="1:7" ht="13.5" thickBot="1">
      <c r="A19" s="181" t="s">
        <v>762</v>
      </c>
      <c r="B19" s="182" t="s">
        <v>758</v>
      </c>
      <c r="C19" s="6" t="s">
        <v>763</v>
      </c>
      <c r="D19" s="183" t="s">
        <v>260</v>
      </c>
      <c r="E19" s="184">
        <v>15061</v>
      </c>
      <c r="F19" s="185">
        <f aca="true" t="shared" si="0" ref="F19:F82">D19/E19</f>
        <v>1.4234778567160216</v>
      </c>
      <c r="G19" s="123"/>
    </row>
    <row r="20" spans="1:7" ht="13.5" thickBot="1">
      <c r="A20" s="181" t="s">
        <v>764</v>
      </c>
      <c r="B20" s="182" t="s">
        <v>758</v>
      </c>
      <c r="C20" s="6" t="s">
        <v>765</v>
      </c>
      <c r="D20" s="183" t="s">
        <v>260</v>
      </c>
      <c r="E20" s="184">
        <v>15061</v>
      </c>
      <c r="F20" s="185">
        <f t="shared" si="0"/>
        <v>1.4234778567160216</v>
      </c>
      <c r="G20" s="123"/>
    </row>
    <row r="21" spans="1:7" ht="45.75" thickBot="1">
      <c r="A21" s="173" t="s">
        <v>766</v>
      </c>
      <c r="B21" s="174" t="s">
        <v>758</v>
      </c>
      <c r="C21" s="6" t="s">
        <v>767</v>
      </c>
      <c r="D21" s="175" t="s">
        <v>261</v>
      </c>
      <c r="E21" s="176">
        <v>15055</v>
      </c>
      <c r="F21" s="177">
        <f t="shared" si="0"/>
        <v>1.423513782796413</v>
      </c>
      <c r="G21" s="123"/>
    </row>
    <row r="22" spans="1:7" ht="102" thickBot="1">
      <c r="A22" s="178" t="s">
        <v>768</v>
      </c>
      <c r="B22" s="179" t="s">
        <v>758</v>
      </c>
      <c r="C22" s="167" t="s">
        <v>769</v>
      </c>
      <c r="D22" s="1" t="s">
        <v>262</v>
      </c>
      <c r="E22" s="9">
        <v>15049</v>
      </c>
      <c r="F22" s="124">
        <f t="shared" si="0"/>
        <v>1.423682636720048</v>
      </c>
      <c r="G22" s="123"/>
    </row>
    <row r="23" spans="1:7" ht="102" thickBot="1">
      <c r="A23" s="186" t="s">
        <v>770</v>
      </c>
      <c r="B23" s="187" t="s">
        <v>758</v>
      </c>
      <c r="C23" s="167" t="s">
        <v>771</v>
      </c>
      <c r="D23" s="188" t="s">
        <v>263</v>
      </c>
      <c r="E23" s="189">
        <v>6</v>
      </c>
      <c r="F23" s="190">
        <f t="shared" si="0"/>
        <v>1</v>
      </c>
      <c r="G23" s="123"/>
    </row>
    <row r="24" spans="1:7" ht="45.75" thickBot="1">
      <c r="A24" s="170" t="s">
        <v>772</v>
      </c>
      <c r="B24" s="120" t="s">
        <v>758</v>
      </c>
      <c r="C24" s="7" t="s">
        <v>773</v>
      </c>
      <c r="D24" s="121" t="s">
        <v>263</v>
      </c>
      <c r="E24" s="171">
        <v>5</v>
      </c>
      <c r="F24" s="172">
        <f t="shared" si="0"/>
        <v>1.2</v>
      </c>
      <c r="G24" s="123"/>
    </row>
    <row r="25" spans="1:7" ht="90.75" thickBot="1">
      <c r="A25" s="192" t="s">
        <v>774</v>
      </c>
      <c r="B25" s="182" t="s">
        <v>758</v>
      </c>
      <c r="C25" s="6" t="s">
        <v>775</v>
      </c>
      <c r="D25" s="183" t="s">
        <v>264</v>
      </c>
      <c r="E25" s="184">
        <v>1</v>
      </c>
      <c r="F25" s="185">
        <f t="shared" si="0"/>
        <v>2</v>
      </c>
      <c r="G25" s="123"/>
    </row>
    <row r="26" spans="1:7" ht="13.5" thickBot="1">
      <c r="A26" s="165" t="s">
        <v>776</v>
      </c>
      <c r="B26" s="166" t="s">
        <v>758</v>
      </c>
      <c r="C26" s="167" t="s">
        <v>777</v>
      </c>
      <c r="D26" s="168" t="s">
        <v>265</v>
      </c>
      <c r="E26" s="169">
        <v>1325</v>
      </c>
      <c r="F26" s="194">
        <f t="shared" si="0"/>
        <v>1.3041509433962264</v>
      </c>
      <c r="G26" s="123"/>
    </row>
    <row r="27" spans="1:7" ht="23.25" thickBot="1">
      <c r="A27" s="170" t="s">
        <v>778</v>
      </c>
      <c r="B27" s="120" t="s">
        <v>758</v>
      </c>
      <c r="C27" s="7" t="s">
        <v>779</v>
      </c>
      <c r="D27" s="121" t="s">
        <v>266</v>
      </c>
      <c r="E27" s="171">
        <v>1320</v>
      </c>
      <c r="F27" s="172">
        <f t="shared" si="0"/>
        <v>1.303030303030303</v>
      </c>
      <c r="G27" s="123"/>
    </row>
    <row r="28" spans="1:7" ht="13.5" thickBot="1">
      <c r="A28" s="165" t="s">
        <v>2</v>
      </c>
      <c r="B28" s="166" t="s">
        <v>758</v>
      </c>
      <c r="C28" s="167" t="s">
        <v>3</v>
      </c>
      <c r="D28" s="168" t="s">
        <v>267</v>
      </c>
      <c r="E28" s="169">
        <v>5</v>
      </c>
      <c r="F28" s="194">
        <f t="shared" si="0"/>
        <v>1.6</v>
      </c>
      <c r="G28" s="123"/>
    </row>
    <row r="29" spans="1:7" ht="13.5" thickBot="1">
      <c r="A29" s="193" t="s">
        <v>4</v>
      </c>
      <c r="B29" s="187" t="s">
        <v>758</v>
      </c>
      <c r="C29" s="8" t="s">
        <v>5</v>
      </c>
      <c r="D29" s="188" t="s">
        <v>268</v>
      </c>
      <c r="E29" s="189">
        <v>535</v>
      </c>
      <c r="F29" s="190">
        <f t="shared" si="0"/>
        <v>1.2841121495327104</v>
      </c>
      <c r="G29" s="123"/>
    </row>
    <row r="30" spans="1:7" ht="34.5" thickBot="1">
      <c r="A30" s="170" t="s">
        <v>6</v>
      </c>
      <c r="B30" s="120" t="s">
        <v>758</v>
      </c>
      <c r="C30" s="7" t="s">
        <v>7</v>
      </c>
      <c r="D30" s="121" t="s">
        <v>269</v>
      </c>
      <c r="E30" s="171">
        <v>281</v>
      </c>
      <c r="F30" s="172">
        <f t="shared" si="0"/>
        <v>1.3274021352313168</v>
      </c>
      <c r="G30" s="123"/>
    </row>
    <row r="31" spans="1:7" ht="68.25" thickBot="1">
      <c r="A31" s="181" t="s">
        <v>8</v>
      </c>
      <c r="B31" s="182" t="s">
        <v>758</v>
      </c>
      <c r="C31" s="6" t="s">
        <v>9</v>
      </c>
      <c r="D31" s="183" t="s">
        <v>269</v>
      </c>
      <c r="E31" s="184">
        <v>281</v>
      </c>
      <c r="F31" s="185">
        <f t="shared" si="0"/>
        <v>1.3274021352313168</v>
      </c>
      <c r="G31" s="123"/>
    </row>
    <row r="32" spans="1:7" ht="34.5" thickBot="1">
      <c r="A32" s="165" t="s">
        <v>10</v>
      </c>
      <c r="B32" s="166" t="s">
        <v>758</v>
      </c>
      <c r="C32" s="167" t="s">
        <v>11</v>
      </c>
      <c r="D32" s="168" t="s">
        <v>270</v>
      </c>
      <c r="E32" s="169">
        <v>254</v>
      </c>
      <c r="F32" s="194">
        <f t="shared" si="0"/>
        <v>1.236220472440945</v>
      </c>
      <c r="G32" s="123"/>
    </row>
    <row r="33" spans="1:7" ht="102" thickBot="1">
      <c r="A33" s="186" t="s">
        <v>12</v>
      </c>
      <c r="B33" s="187" t="s">
        <v>758</v>
      </c>
      <c r="C33" s="8" t="s">
        <v>13</v>
      </c>
      <c r="D33" s="188" t="s">
        <v>270</v>
      </c>
      <c r="E33" s="189">
        <v>254</v>
      </c>
      <c r="F33" s="190">
        <f t="shared" si="0"/>
        <v>1.236220472440945</v>
      </c>
      <c r="G33" s="123"/>
    </row>
    <row r="34" spans="1:7" ht="102" thickBot="1">
      <c r="A34" s="195" t="s">
        <v>12</v>
      </c>
      <c r="B34" s="120" t="s">
        <v>758</v>
      </c>
      <c r="C34" s="7" t="s">
        <v>14</v>
      </c>
      <c r="D34" s="121" t="s">
        <v>271</v>
      </c>
      <c r="E34" s="171">
        <v>200</v>
      </c>
      <c r="F34" s="172">
        <f t="shared" si="0"/>
        <v>1.285</v>
      </c>
      <c r="G34" s="123"/>
    </row>
    <row r="35" spans="1:7" ht="102" thickBot="1">
      <c r="A35" s="192" t="s">
        <v>12</v>
      </c>
      <c r="B35" s="182" t="s">
        <v>758</v>
      </c>
      <c r="C35" s="6" t="s">
        <v>15</v>
      </c>
      <c r="D35" s="183" t="s">
        <v>272</v>
      </c>
      <c r="E35" s="184">
        <v>54</v>
      </c>
      <c r="F35" s="185">
        <f t="shared" si="0"/>
        <v>1.0555555555555556</v>
      </c>
      <c r="G35" s="123"/>
    </row>
    <row r="36" spans="1:7" ht="34.5" thickBot="1">
      <c r="A36" s="165" t="s">
        <v>16</v>
      </c>
      <c r="B36" s="166" t="s">
        <v>758</v>
      </c>
      <c r="C36" s="167" t="s">
        <v>17</v>
      </c>
      <c r="D36" s="168"/>
      <c r="E36" s="169"/>
      <c r="F36" s="194" t="e">
        <f t="shared" si="0"/>
        <v>#DIV/0!</v>
      </c>
      <c r="G36" s="123"/>
    </row>
    <row r="37" spans="1:7" ht="23.25" thickBot="1">
      <c r="A37" s="193" t="s">
        <v>18</v>
      </c>
      <c r="B37" s="187" t="s">
        <v>758</v>
      </c>
      <c r="C37" s="8" t="s">
        <v>19</v>
      </c>
      <c r="D37" s="188"/>
      <c r="E37" s="189"/>
      <c r="F37" s="190" t="e">
        <f t="shared" si="0"/>
        <v>#DIV/0!</v>
      </c>
      <c r="G37" s="123"/>
    </row>
    <row r="38" spans="1:7" ht="45.75" thickBot="1">
      <c r="A38" s="170" t="s">
        <v>20</v>
      </c>
      <c r="B38" s="120" t="s">
        <v>758</v>
      </c>
      <c r="C38" s="7" t="s">
        <v>21</v>
      </c>
      <c r="D38" s="121"/>
      <c r="E38" s="171"/>
      <c r="F38" s="172" t="e">
        <f t="shared" si="0"/>
        <v>#DIV/0!</v>
      </c>
      <c r="G38" s="123"/>
    </row>
    <row r="39" spans="1:7" ht="13.5" thickBot="1">
      <c r="A39" s="181" t="s">
        <v>22</v>
      </c>
      <c r="B39" s="182" t="s">
        <v>758</v>
      </c>
      <c r="C39" s="6" t="s">
        <v>23</v>
      </c>
      <c r="D39" s="183"/>
      <c r="E39" s="184"/>
      <c r="F39" s="185" t="e">
        <f t="shared" si="0"/>
        <v>#DIV/0!</v>
      </c>
      <c r="G39" s="123"/>
    </row>
    <row r="40" spans="1:7" ht="13.5" thickBot="1">
      <c r="A40" s="181" t="s">
        <v>24</v>
      </c>
      <c r="B40" s="182" t="s">
        <v>758</v>
      </c>
      <c r="C40" s="6" t="s">
        <v>25</v>
      </c>
      <c r="D40" s="183"/>
      <c r="E40" s="184"/>
      <c r="F40" s="185" t="e">
        <f t="shared" si="0"/>
        <v>#DIV/0!</v>
      </c>
      <c r="G40" s="123"/>
    </row>
    <row r="41" spans="1:7" ht="23.25" thickBot="1">
      <c r="A41" s="181" t="s">
        <v>26</v>
      </c>
      <c r="B41" s="182" t="s">
        <v>758</v>
      </c>
      <c r="C41" s="6" t="s">
        <v>27</v>
      </c>
      <c r="D41" s="183"/>
      <c r="E41" s="184"/>
      <c r="F41" s="185" t="e">
        <f t="shared" si="0"/>
        <v>#DIV/0!</v>
      </c>
      <c r="G41" s="123"/>
    </row>
    <row r="42" spans="1:7" ht="13.5" thickBot="1">
      <c r="A42" s="165" t="s">
        <v>28</v>
      </c>
      <c r="B42" s="166" t="s">
        <v>758</v>
      </c>
      <c r="C42" s="167" t="s">
        <v>29</v>
      </c>
      <c r="D42" s="168"/>
      <c r="E42" s="169"/>
      <c r="F42" s="194" t="e">
        <f t="shared" si="0"/>
        <v>#DIV/0!</v>
      </c>
      <c r="G42" s="123"/>
    </row>
    <row r="43" spans="1:7" ht="23.25" thickBot="1">
      <c r="A43" s="193" t="s">
        <v>30</v>
      </c>
      <c r="B43" s="187" t="s">
        <v>758</v>
      </c>
      <c r="C43" s="8" t="s">
        <v>31</v>
      </c>
      <c r="D43" s="188"/>
      <c r="E43" s="189"/>
      <c r="F43" s="190" t="e">
        <f t="shared" si="0"/>
        <v>#DIV/0!</v>
      </c>
      <c r="G43" s="123"/>
    </row>
    <row r="44" spans="1:7" ht="45.75" thickBot="1">
      <c r="A44" s="193" t="s">
        <v>32</v>
      </c>
      <c r="B44" s="187" t="s">
        <v>758</v>
      </c>
      <c r="C44" s="8" t="s">
        <v>33</v>
      </c>
      <c r="D44" s="188"/>
      <c r="E44" s="189"/>
      <c r="F44" s="190" t="e">
        <f t="shared" si="0"/>
        <v>#DIV/0!</v>
      </c>
      <c r="G44" s="123"/>
    </row>
    <row r="45" spans="1:7" ht="68.25" thickBot="1">
      <c r="A45" s="193" t="s">
        <v>46</v>
      </c>
      <c r="B45" s="187" t="s">
        <v>758</v>
      </c>
      <c r="C45" s="8" t="s">
        <v>47</v>
      </c>
      <c r="D45" s="188"/>
      <c r="E45" s="189"/>
      <c r="F45" s="190" t="e">
        <f t="shared" si="0"/>
        <v>#DIV/0!</v>
      </c>
      <c r="G45" s="123"/>
    </row>
    <row r="46" spans="1:7" ht="34.5" thickBot="1">
      <c r="A46" s="170" t="s">
        <v>48</v>
      </c>
      <c r="B46" s="120" t="s">
        <v>758</v>
      </c>
      <c r="C46" s="7" t="s">
        <v>49</v>
      </c>
      <c r="D46" s="121" t="s">
        <v>273</v>
      </c>
      <c r="E46" s="171">
        <v>4708</v>
      </c>
      <c r="F46" s="172">
        <f t="shared" si="0"/>
        <v>1.2323704333050127</v>
      </c>
      <c r="G46" s="123"/>
    </row>
    <row r="47" spans="1:7" ht="79.5" thickBot="1">
      <c r="A47" s="196" t="s">
        <v>50</v>
      </c>
      <c r="B47" s="166" t="s">
        <v>758</v>
      </c>
      <c r="C47" s="167" t="s">
        <v>51</v>
      </c>
      <c r="D47" s="168" t="s">
        <v>274</v>
      </c>
      <c r="E47" s="169">
        <v>3132</v>
      </c>
      <c r="F47" s="194">
        <f t="shared" si="0"/>
        <v>1.2413793103448276</v>
      </c>
      <c r="G47" s="123"/>
    </row>
    <row r="48" spans="1:7" ht="68.25" thickBot="1">
      <c r="A48" s="170" t="s">
        <v>52</v>
      </c>
      <c r="B48" s="120" t="s">
        <v>758</v>
      </c>
      <c r="C48" s="7" t="s">
        <v>53</v>
      </c>
      <c r="D48" s="121" t="s">
        <v>274</v>
      </c>
      <c r="E48" s="171">
        <v>3132</v>
      </c>
      <c r="F48" s="172">
        <f t="shared" si="0"/>
        <v>1.2413793103448276</v>
      </c>
      <c r="G48" s="123"/>
    </row>
    <row r="49" spans="1:7" ht="79.5" thickBot="1">
      <c r="A49" s="192" t="s">
        <v>54</v>
      </c>
      <c r="B49" s="182" t="s">
        <v>758</v>
      </c>
      <c r="C49" s="6" t="s">
        <v>55</v>
      </c>
      <c r="D49" s="183" t="s">
        <v>274</v>
      </c>
      <c r="E49" s="184">
        <v>3132</v>
      </c>
      <c r="F49" s="185">
        <f t="shared" si="0"/>
        <v>1.2413793103448276</v>
      </c>
      <c r="G49" s="123"/>
    </row>
    <row r="50" spans="1:7" ht="68.25" thickBot="1">
      <c r="A50" s="165" t="s">
        <v>56</v>
      </c>
      <c r="B50" s="166" t="s">
        <v>758</v>
      </c>
      <c r="C50" s="167" t="s">
        <v>57</v>
      </c>
      <c r="D50" s="168" t="s">
        <v>275</v>
      </c>
      <c r="E50" s="169">
        <v>1576</v>
      </c>
      <c r="F50" s="194">
        <f t="shared" si="0"/>
        <v>1.2144670050761421</v>
      </c>
      <c r="G50" s="123"/>
    </row>
    <row r="51" spans="1:7" ht="68.25" thickBot="1">
      <c r="A51" s="170" t="s">
        <v>62</v>
      </c>
      <c r="B51" s="120" t="s">
        <v>758</v>
      </c>
      <c r="C51" s="7" t="s">
        <v>63</v>
      </c>
      <c r="D51" s="121" t="s">
        <v>275</v>
      </c>
      <c r="E51" s="171">
        <v>1576</v>
      </c>
      <c r="F51" s="172">
        <f t="shared" si="0"/>
        <v>1.2144670050761421</v>
      </c>
      <c r="G51" s="123"/>
    </row>
    <row r="52" spans="1:7" ht="79.5" thickBot="1">
      <c r="A52" s="181" t="s">
        <v>64</v>
      </c>
      <c r="B52" s="182" t="s">
        <v>758</v>
      </c>
      <c r="C52" s="6" t="s">
        <v>65</v>
      </c>
      <c r="D52" s="183" t="s">
        <v>275</v>
      </c>
      <c r="E52" s="184">
        <v>1576</v>
      </c>
      <c r="F52" s="185">
        <f t="shared" si="0"/>
        <v>1.2144670050761421</v>
      </c>
      <c r="G52" s="123"/>
    </row>
    <row r="53" spans="1:7" ht="23.25" thickBot="1">
      <c r="A53" s="181" t="s">
        <v>66</v>
      </c>
      <c r="B53" s="182" t="s">
        <v>758</v>
      </c>
      <c r="C53" s="6" t="s">
        <v>67</v>
      </c>
      <c r="D53" s="183" t="s">
        <v>276</v>
      </c>
      <c r="E53" s="184">
        <v>402</v>
      </c>
      <c r="F53" s="185">
        <f t="shared" si="0"/>
        <v>1.4104477611940298</v>
      </c>
      <c r="G53" s="123"/>
    </row>
    <row r="54" spans="1:7" ht="23.25" thickBot="1">
      <c r="A54" s="165" t="s">
        <v>68</v>
      </c>
      <c r="B54" s="166" t="s">
        <v>758</v>
      </c>
      <c r="C54" s="167" t="s">
        <v>69</v>
      </c>
      <c r="D54" s="168" t="s">
        <v>276</v>
      </c>
      <c r="E54" s="169">
        <v>402</v>
      </c>
      <c r="F54" s="194">
        <f t="shared" si="0"/>
        <v>1.4104477611940298</v>
      </c>
      <c r="G54" s="123"/>
    </row>
    <row r="55" spans="1:7" ht="23.25" thickBot="1">
      <c r="A55" s="193" t="s">
        <v>70</v>
      </c>
      <c r="B55" s="187" t="s">
        <v>758</v>
      </c>
      <c r="C55" s="8" t="s">
        <v>71</v>
      </c>
      <c r="D55" s="188" t="s">
        <v>268</v>
      </c>
      <c r="E55" s="189">
        <v>522</v>
      </c>
      <c r="F55" s="190">
        <f t="shared" si="0"/>
        <v>1.3160919540229885</v>
      </c>
      <c r="G55" s="123"/>
    </row>
    <row r="56" spans="1:7" ht="13.5" thickBot="1">
      <c r="A56" s="170" t="s">
        <v>72</v>
      </c>
      <c r="B56" s="120" t="s">
        <v>758</v>
      </c>
      <c r="C56" s="7" t="s">
        <v>73</v>
      </c>
      <c r="D56" s="121"/>
      <c r="E56" s="171">
        <v>24</v>
      </c>
      <c r="F56" s="172">
        <f t="shared" si="0"/>
        <v>0</v>
      </c>
      <c r="G56" s="123"/>
    </row>
    <row r="57" spans="1:7" ht="23.25" thickBot="1">
      <c r="A57" s="165" t="s">
        <v>74</v>
      </c>
      <c r="B57" s="166" t="s">
        <v>758</v>
      </c>
      <c r="C57" s="167" t="s">
        <v>75</v>
      </c>
      <c r="D57" s="168"/>
      <c r="E57" s="169">
        <v>24</v>
      </c>
      <c r="F57" s="194">
        <f t="shared" si="0"/>
        <v>0</v>
      </c>
      <c r="G57" s="123"/>
    </row>
    <row r="58" spans="1:7" ht="45.75" thickBot="1">
      <c r="A58" s="193" t="s">
        <v>76</v>
      </c>
      <c r="B58" s="187" t="s">
        <v>758</v>
      </c>
      <c r="C58" s="8" t="s">
        <v>77</v>
      </c>
      <c r="D58" s="188"/>
      <c r="E58" s="189">
        <v>24</v>
      </c>
      <c r="F58" s="190">
        <f t="shared" si="0"/>
        <v>0</v>
      </c>
      <c r="G58" s="123"/>
    </row>
    <row r="59" spans="1:7" ht="22.5">
      <c r="A59" s="159" t="s">
        <v>78</v>
      </c>
      <c r="B59" s="160" t="s">
        <v>758</v>
      </c>
      <c r="C59" s="161" t="s">
        <v>79</v>
      </c>
      <c r="D59" s="162" t="s">
        <v>268</v>
      </c>
      <c r="E59" s="163">
        <v>498</v>
      </c>
      <c r="F59" s="164">
        <f t="shared" si="0"/>
        <v>1.3795180722891567</v>
      </c>
      <c r="G59" s="123"/>
    </row>
    <row r="60" spans="1:7" ht="45.75" thickBot="1">
      <c r="A60" s="191" t="s">
        <v>80</v>
      </c>
      <c r="B60" s="179" t="s">
        <v>758</v>
      </c>
      <c r="C60" s="180" t="s">
        <v>81</v>
      </c>
      <c r="D60" s="1" t="s">
        <v>268</v>
      </c>
      <c r="E60" s="9">
        <v>498</v>
      </c>
      <c r="F60" s="124">
        <f t="shared" si="0"/>
        <v>1.3795180722891567</v>
      </c>
      <c r="G60" s="123"/>
    </row>
    <row r="61" spans="1:7" ht="45.75" thickBot="1">
      <c r="A61" s="170" t="s">
        <v>80</v>
      </c>
      <c r="B61" s="120" t="s">
        <v>758</v>
      </c>
      <c r="C61" s="7" t="s">
        <v>82</v>
      </c>
      <c r="D61" s="121" t="s">
        <v>277</v>
      </c>
      <c r="E61" s="171">
        <v>2</v>
      </c>
      <c r="F61" s="172">
        <f t="shared" si="0"/>
        <v>3.5</v>
      </c>
      <c r="G61" s="123"/>
    </row>
    <row r="62" spans="1:7" ht="45.75" thickBot="1">
      <c r="A62" s="181" t="s">
        <v>80</v>
      </c>
      <c r="B62" s="182" t="s">
        <v>758</v>
      </c>
      <c r="C62" s="6" t="s">
        <v>83</v>
      </c>
      <c r="D62" s="183" t="s">
        <v>278</v>
      </c>
      <c r="E62" s="184">
        <v>4</v>
      </c>
      <c r="F62" s="185">
        <f t="shared" si="0"/>
        <v>4</v>
      </c>
      <c r="G62" s="123"/>
    </row>
    <row r="63" spans="1:7" ht="45.75" thickBot="1">
      <c r="A63" s="181" t="s">
        <v>80</v>
      </c>
      <c r="B63" s="182" t="s">
        <v>758</v>
      </c>
      <c r="C63" s="6" t="s">
        <v>84</v>
      </c>
      <c r="D63" s="183" t="s">
        <v>279</v>
      </c>
      <c r="E63" s="184">
        <v>492</v>
      </c>
      <c r="F63" s="185">
        <f t="shared" si="0"/>
        <v>1.3495934959349594</v>
      </c>
      <c r="G63" s="123"/>
    </row>
    <row r="64" spans="1:7" ht="23.25" thickBot="1">
      <c r="A64" s="181" t="s">
        <v>85</v>
      </c>
      <c r="B64" s="182" t="s">
        <v>758</v>
      </c>
      <c r="C64" s="6" t="s">
        <v>86</v>
      </c>
      <c r="D64" s="183" t="s">
        <v>280</v>
      </c>
      <c r="E64" s="184">
        <v>414</v>
      </c>
      <c r="F64" s="185">
        <f t="shared" si="0"/>
        <v>1.3309178743961352</v>
      </c>
      <c r="G64" s="123"/>
    </row>
    <row r="65" spans="1:7" ht="68.25" thickBot="1">
      <c r="A65" s="165" t="s">
        <v>87</v>
      </c>
      <c r="B65" s="166" t="s">
        <v>758</v>
      </c>
      <c r="C65" s="167" t="s">
        <v>88</v>
      </c>
      <c r="D65" s="168" t="s">
        <v>281</v>
      </c>
      <c r="E65" s="169">
        <v>269</v>
      </c>
      <c r="F65" s="194">
        <f t="shared" si="0"/>
        <v>1</v>
      </c>
      <c r="G65" s="123"/>
    </row>
    <row r="66" spans="1:7" ht="68.25" thickBot="1">
      <c r="A66" s="193" t="s">
        <v>89</v>
      </c>
      <c r="B66" s="187" t="s">
        <v>758</v>
      </c>
      <c r="C66" s="8" t="s">
        <v>90</v>
      </c>
      <c r="D66" s="188" t="s">
        <v>281</v>
      </c>
      <c r="E66" s="189">
        <v>269</v>
      </c>
      <c r="F66" s="190">
        <f t="shared" si="0"/>
        <v>1</v>
      </c>
      <c r="G66" s="123"/>
    </row>
    <row r="67" spans="1:7" ht="68.25" thickBot="1">
      <c r="A67" s="193" t="s">
        <v>91</v>
      </c>
      <c r="B67" s="187" t="s">
        <v>758</v>
      </c>
      <c r="C67" s="8" t="s">
        <v>92</v>
      </c>
      <c r="D67" s="188" t="s">
        <v>281</v>
      </c>
      <c r="E67" s="189">
        <v>269</v>
      </c>
      <c r="F67" s="190">
        <f t="shared" si="0"/>
        <v>1</v>
      </c>
      <c r="G67" s="123"/>
    </row>
    <row r="68" spans="1:7" ht="45.75" thickBot="1">
      <c r="A68" s="170" t="s">
        <v>93</v>
      </c>
      <c r="B68" s="120" t="s">
        <v>758</v>
      </c>
      <c r="C68" s="7" t="s">
        <v>94</v>
      </c>
      <c r="D68" s="121" t="s">
        <v>282</v>
      </c>
      <c r="E68" s="171">
        <v>144</v>
      </c>
      <c r="F68" s="172">
        <f t="shared" si="0"/>
        <v>1.9583333333333333</v>
      </c>
      <c r="G68" s="123"/>
    </row>
    <row r="69" spans="1:7" ht="34.5" thickBot="1">
      <c r="A69" s="165" t="s">
        <v>95</v>
      </c>
      <c r="B69" s="166" t="s">
        <v>758</v>
      </c>
      <c r="C69" s="167" t="s">
        <v>96</v>
      </c>
      <c r="D69" s="168" t="s">
        <v>282</v>
      </c>
      <c r="E69" s="169">
        <v>144</v>
      </c>
      <c r="F69" s="194">
        <f t="shared" si="0"/>
        <v>1.9583333333333333</v>
      </c>
      <c r="G69" s="123"/>
    </row>
    <row r="70" spans="1:7" ht="45.75" thickBot="1">
      <c r="A70" s="170" t="s">
        <v>97</v>
      </c>
      <c r="B70" s="120" t="s">
        <v>758</v>
      </c>
      <c r="C70" s="7" t="s">
        <v>98</v>
      </c>
      <c r="D70" s="121" t="s">
        <v>282</v>
      </c>
      <c r="E70" s="171">
        <v>144</v>
      </c>
      <c r="F70" s="172">
        <f t="shared" si="0"/>
        <v>1.9583333333333333</v>
      </c>
      <c r="G70" s="123"/>
    </row>
    <row r="71" spans="1:7" ht="13.5" thickBot="1">
      <c r="A71" s="181" t="s">
        <v>99</v>
      </c>
      <c r="B71" s="182" t="s">
        <v>758</v>
      </c>
      <c r="C71" s="6" t="s">
        <v>100</v>
      </c>
      <c r="D71" s="183" t="s">
        <v>283</v>
      </c>
      <c r="E71" s="184">
        <v>26</v>
      </c>
      <c r="F71" s="185">
        <f t="shared" si="0"/>
        <v>1.1923076923076923</v>
      </c>
      <c r="G71" s="123"/>
    </row>
    <row r="72" spans="1:7" ht="34.5" thickBot="1">
      <c r="A72" s="181" t="s">
        <v>101</v>
      </c>
      <c r="B72" s="182" t="s">
        <v>758</v>
      </c>
      <c r="C72" s="6" t="s">
        <v>102</v>
      </c>
      <c r="D72" s="183" t="s">
        <v>283</v>
      </c>
      <c r="E72" s="184">
        <v>26</v>
      </c>
      <c r="F72" s="185">
        <f t="shared" si="0"/>
        <v>1.1923076923076923</v>
      </c>
      <c r="G72" s="123"/>
    </row>
    <row r="73" spans="1:7" ht="34.5" thickBot="1">
      <c r="A73" s="181" t="s">
        <v>103</v>
      </c>
      <c r="B73" s="182" t="s">
        <v>758</v>
      </c>
      <c r="C73" s="6" t="s">
        <v>104</v>
      </c>
      <c r="D73" s="183" t="s">
        <v>283</v>
      </c>
      <c r="E73" s="184">
        <v>26</v>
      </c>
      <c r="F73" s="185">
        <f t="shared" si="0"/>
        <v>1.1923076923076923</v>
      </c>
      <c r="G73" s="123"/>
    </row>
    <row r="74" spans="1:7" ht="13.5" thickBot="1">
      <c r="A74" s="165" t="s">
        <v>105</v>
      </c>
      <c r="B74" s="166" t="s">
        <v>758</v>
      </c>
      <c r="C74" s="167" t="s">
        <v>106</v>
      </c>
      <c r="D74" s="168" t="s">
        <v>284</v>
      </c>
      <c r="E74" s="169">
        <v>614</v>
      </c>
      <c r="F74" s="194">
        <f t="shared" si="0"/>
        <v>1.8338762214983713</v>
      </c>
      <c r="G74" s="123"/>
    </row>
    <row r="75" spans="1:7" ht="23.25" thickBot="1">
      <c r="A75" s="193" t="s">
        <v>107</v>
      </c>
      <c r="B75" s="187" t="s">
        <v>758</v>
      </c>
      <c r="C75" s="8" t="s">
        <v>108</v>
      </c>
      <c r="D75" s="188" t="s">
        <v>267</v>
      </c>
      <c r="E75" s="189">
        <v>5</v>
      </c>
      <c r="F75" s="190">
        <f t="shared" si="0"/>
        <v>1.6</v>
      </c>
      <c r="G75" s="123"/>
    </row>
    <row r="76" spans="1:7" ht="68.25" thickBot="1">
      <c r="A76" s="193" t="s">
        <v>109</v>
      </c>
      <c r="B76" s="187" t="s">
        <v>758</v>
      </c>
      <c r="C76" s="8" t="s">
        <v>110</v>
      </c>
      <c r="D76" s="188" t="s">
        <v>755</v>
      </c>
      <c r="E76" s="189">
        <v>4</v>
      </c>
      <c r="F76" s="190">
        <f t="shared" si="0"/>
        <v>1.25</v>
      </c>
      <c r="G76" s="123"/>
    </row>
    <row r="77" spans="1:7" ht="57" thickBot="1">
      <c r="A77" s="170" t="s">
        <v>111</v>
      </c>
      <c r="B77" s="120" t="s">
        <v>758</v>
      </c>
      <c r="C77" s="7" t="s">
        <v>112</v>
      </c>
      <c r="D77" s="121" t="s">
        <v>285</v>
      </c>
      <c r="E77" s="171">
        <v>1</v>
      </c>
      <c r="F77" s="172">
        <f t="shared" si="0"/>
        <v>3</v>
      </c>
      <c r="G77" s="123"/>
    </row>
    <row r="78" spans="1:7" ht="57" thickBot="1">
      <c r="A78" s="181" t="s">
        <v>113</v>
      </c>
      <c r="B78" s="182" t="s">
        <v>758</v>
      </c>
      <c r="C78" s="6" t="s">
        <v>114</v>
      </c>
      <c r="D78" s="183" t="s">
        <v>286</v>
      </c>
      <c r="E78" s="184">
        <v>10</v>
      </c>
      <c r="F78" s="185">
        <f t="shared" si="0"/>
        <v>3</v>
      </c>
      <c r="G78" s="123"/>
    </row>
    <row r="79" spans="1:7" ht="57" thickBot="1">
      <c r="A79" s="181" t="s">
        <v>115</v>
      </c>
      <c r="B79" s="182" t="s">
        <v>758</v>
      </c>
      <c r="C79" s="6" t="s">
        <v>116</v>
      </c>
      <c r="D79" s="183" t="s">
        <v>287</v>
      </c>
      <c r="E79" s="184"/>
      <c r="F79" s="185" t="e">
        <f t="shared" si="0"/>
        <v>#DIV/0!</v>
      </c>
      <c r="G79" s="123"/>
    </row>
    <row r="80" spans="1:7" ht="45.75" thickBot="1">
      <c r="A80" s="165" t="s">
        <v>117</v>
      </c>
      <c r="B80" s="166" t="s">
        <v>758</v>
      </c>
      <c r="C80" s="167" t="s">
        <v>118</v>
      </c>
      <c r="D80" s="168" t="s">
        <v>288</v>
      </c>
      <c r="E80" s="169">
        <v>38</v>
      </c>
      <c r="F80" s="194">
        <f t="shared" si="0"/>
        <v>1.3157894736842106</v>
      </c>
      <c r="G80" s="123"/>
    </row>
    <row r="81" spans="1:7" ht="57" thickBot="1">
      <c r="A81" s="193" t="s">
        <v>119</v>
      </c>
      <c r="B81" s="187" t="s">
        <v>758</v>
      </c>
      <c r="C81" s="8" t="s">
        <v>120</v>
      </c>
      <c r="D81" s="188" t="s">
        <v>288</v>
      </c>
      <c r="E81" s="189">
        <v>38</v>
      </c>
      <c r="F81" s="190">
        <f t="shared" si="0"/>
        <v>1.3157894736842106</v>
      </c>
      <c r="G81" s="123"/>
    </row>
    <row r="82" spans="1:7" ht="57" thickBot="1">
      <c r="A82" s="193" t="s">
        <v>119</v>
      </c>
      <c r="B82" s="187" t="s">
        <v>758</v>
      </c>
      <c r="C82" s="8" t="s">
        <v>121</v>
      </c>
      <c r="D82" s="188" t="s">
        <v>288</v>
      </c>
      <c r="E82" s="189">
        <v>38</v>
      </c>
      <c r="F82" s="190">
        <f t="shared" si="0"/>
        <v>1.3157894736842106</v>
      </c>
      <c r="G82" s="123"/>
    </row>
    <row r="83" spans="1:7" ht="57" thickBot="1">
      <c r="A83" s="170" t="s">
        <v>119</v>
      </c>
      <c r="B83" s="120" t="s">
        <v>758</v>
      </c>
      <c r="C83" s="7" t="s">
        <v>122</v>
      </c>
      <c r="D83" s="121"/>
      <c r="E83" s="171"/>
      <c r="F83" s="172" t="e">
        <f aca="true" t="shared" si="1" ref="F83:F146">D83/E83</f>
        <v>#DIV/0!</v>
      </c>
      <c r="G83" s="123"/>
    </row>
    <row r="84" spans="1:7" ht="90.75" thickBot="1">
      <c r="A84" s="196" t="s">
        <v>123</v>
      </c>
      <c r="B84" s="166" t="s">
        <v>758</v>
      </c>
      <c r="C84" s="167" t="s">
        <v>124</v>
      </c>
      <c r="D84" s="168" t="s">
        <v>289</v>
      </c>
      <c r="E84" s="169">
        <v>86</v>
      </c>
      <c r="F84" s="194">
        <f t="shared" si="1"/>
        <v>1.3488372093023255</v>
      </c>
      <c r="G84" s="123"/>
    </row>
    <row r="85" spans="1:7" ht="23.25" thickBot="1">
      <c r="A85" s="170" t="s">
        <v>125</v>
      </c>
      <c r="B85" s="120" t="s">
        <v>758</v>
      </c>
      <c r="C85" s="7" t="s">
        <v>126</v>
      </c>
      <c r="D85" s="121" t="s">
        <v>287</v>
      </c>
      <c r="E85" s="171">
        <v>60</v>
      </c>
      <c r="F85" s="172">
        <f t="shared" si="1"/>
        <v>1.5</v>
      </c>
      <c r="G85" s="123"/>
    </row>
    <row r="86" spans="1:7" ht="34.5" thickBot="1">
      <c r="A86" s="181" t="s">
        <v>127</v>
      </c>
      <c r="B86" s="182" t="s">
        <v>758</v>
      </c>
      <c r="C86" s="6" t="s">
        <v>128</v>
      </c>
      <c r="D86" s="183" t="s">
        <v>754</v>
      </c>
      <c r="E86" s="184">
        <v>4</v>
      </c>
      <c r="F86" s="185">
        <f t="shared" si="1"/>
        <v>1</v>
      </c>
      <c r="G86" s="123"/>
    </row>
    <row r="87" spans="1:7" ht="34.5" thickBot="1">
      <c r="A87" s="181" t="s">
        <v>127</v>
      </c>
      <c r="B87" s="182" t="s">
        <v>758</v>
      </c>
      <c r="C87" s="6" t="s">
        <v>129</v>
      </c>
      <c r="D87" s="183" t="s">
        <v>290</v>
      </c>
      <c r="E87" s="184">
        <v>1</v>
      </c>
      <c r="F87" s="185">
        <f t="shared" si="1"/>
        <v>1</v>
      </c>
      <c r="G87" s="123"/>
    </row>
    <row r="88" spans="1:7" ht="34.5" thickBot="1">
      <c r="A88" s="181" t="s">
        <v>127</v>
      </c>
      <c r="B88" s="182" t="s">
        <v>758</v>
      </c>
      <c r="C88" s="6" t="s">
        <v>130</v>
      </c>
      <c r="D88" s="183" t="s">
        <v>264</v>
      </c>
      <c r="E88" s="184">
        <v>2</v>
      </c>
      <c r="F88" s="185">
        <f t="shared" si="1"/>
        <v>1</v>
      </c>
      <c r="G88" s="123"/>
    </row>
    <row r="89" spans="1:7" ht="34.5" thickBot="1">
      <c r="A89" s="165" t="s">
        <v>127</v>
      </c>
      <c r="B89" s="166" t="s">
        <v>758</v>
      </c>
      <c r="C89" s="167" t="s">
        <v>131</v>
      </c>
      <c r="D89" s="168" t="s">
        <v>290</v>
      </c>
      <c r="E89" s="169">
        <v>1</v>
      </c>
      <c r="F89" s="194">
        <f t="shared" si="1"/>
        <v>1</v>
      </c>
      <c r="G89" s="123"/>
    </row>
    <row r="90" spans="1:7" ht="23.25" thickBot="1">
      <c r="A90" s="170" t="s">
        <v>132</v>
      </c>
      <c r="B90" s="120" t="s">
        <v>758</v>
      </c>
      <c r="C90" s="7" t="s">
        <v>133</v>
      </c>
      <c r="D90" s="121" t="s">
        <v>291</v>
      </c>
      <c r="E90" s="171">
        <v>22</v>
      </c>
      <c r="F90" s="172">
        <f t="shared" si="1"/>
        <v>1</v>
      </c>
      <c r="G90" s="123"/>
    </row>
    <row r="91" spans="1:7" ht="23.25" thickBot="1">
      <c r="A91" s="181" t="s">
        <v>132</v>
      </c>
      <c r="B91" s="182" t="s">
        <v>758</v>
      </c>
      <c r="C91" s="6" t="s">
        <v>134</v>
      </c>
      <c r="D91" s="183" t="s">
        <v>291</v>
      </c>
      <c r="E91" s="184"/>
      <c r="F91" s="185" t="e">
        <f t="shared" si="1"/>
        <v>#DIV/0!</v>
      </c>
      <c r="G91" s="123"/>
    </row>
    <row r="92" spans="1:7" ht="23.25" thickBot="1">
      <c r="A92" s="165" t="s">
        <v>132</v>
      </c>
      <c r="B92" s="166" t="s">
        <v>758</v>
      </c>
      <c r="C92" s="167" t="s">
        <v>135</v>
      </c>
      <c r="D92" s="168"/>
      <c r="E92" s="169">
        <v>22</v>
      </c>
      <c r="F92" s="194">
        <f t="shared" si="1"/>
        <v>0</v>
      </c>
      <c r="G92" s="123"/>
    </row>
    <row r="93" spans="1:7" ht="57" thickBot="1">
      <c r="A93" s="193" t="s">
        <v>136</v>
      </c>
      <c r="B93" s="187" t="s">
        <v>758</v>
      </c>
      <c r="C93" s="8" t="s">
        <v>137</v>
      </c>
      <c r="D93" s="188" t="s">
        <v>292</v>
      </c>
      <c r="E93" s="189">
        <v>8</v>
      </c>
      <c r="F93" s="190">
        <f t="shared" si="1"/>
        <v>17.625</v>
      </c>
      <c r="G93" s="123"/>
    </row>
    <row r="94" spans="1:7" ht="34.5" thickBot="1">
      <c r="A94" s="193" t="s">
        <v>138</v>
      </c>
      <c r="B94" s="187" t="s">
        <v>758</v>
      </c>
      <c r="C94" s="8" t="s">
        <v>139</v>
      </c>
      <c r="D94" s="188" t="s">
        <v>293</v>
      </c>
      <c r="E94" s="189">
        <v>230</v>
      </c>
      <c r="F94" s="190">
        <f t="shared" si="1"/>
        <v>1.3043478260869565</v>
      </c>
      <c r="G94" s="123"/>
    </row>
    <row r="95" spans="1:7" ht="34.5" thickBot="1">
      <c r="A95" s="170" t="s">
        <v>140</v>
      </c>
      <c r="B95" s="120" t="s">
        <v>758</v>
      </c>
      <c r="C95" s="7" t="s">
        <v>141</v>
      </c>
      <c r="D95" s="121" t="s">
        <v>294</v>
      </c>
      <c r="E95" s="171">
        <v>66</v>
      </c>
      <c r="F95" s="172">
        <f t="shared" si="1"/>
        <v>1</v>
      </c>
      <c r="G95" s="123"/>
    </row>
    <row r="96" spans="1:7" ht="45.75" thickBot="1">
      <c r="A96" s="165" t="s">
        <v>142</v>
      </c>
      <c r="B96" s="166" t="s">
        <v>758</v>
      </c>
      <c r="C96" s="167" t="s">
        <v>143</v>
      </c>
      <c r="D96" s="168" t="s">
        <v>294</v>
      </c>
      <c r="E96" s="169">
        <v>66</v>
      </c>
      <c r="F96" s="194">
        <f t="shared" si="1"/>
        <v>1</v>
      </c>
      <c r="G96" s="123"/>
    </row>
    <row r="97" spans="1:7" ht="23.25" thickBot="1">
      <c r="A97" s="170" t="s">
        <v>144</v>
      </c>
      <c r="B97" s="120" t="s">
        <v>758</v>
      </c>
      <c r="C97" s="7" t="s">
        <v>145</v>
      </c>
      <c r="D97" s="121" t="s">
        <v>295</v>
      </c>
      <c r="E97" s="171">
        <v>171</v>
      </c>
      <c r="F97" s="172">
        <f t="shared" si="1"/>
        <v>1.9005847953216375</v>
      </c>
      <c r="G97" s="123"/>
    </row>
    <row r="98" spans="1:7" ht="45.75" thickBot="1">
      <c r="A98" s="165" t="s">
        <v>146</v>
      </c>
      <c r="B98" s="166" t="s">
        <v>758</v>
      </c>
      <c r="C98" s="167" t="s">
        <v>147</v>
      </c>
      <c r="D98" s="168" t="s">
        <v>295</v>
      </c>
      <c r="E98" s="169">
        <v>171</v>
      </c>
      <c r="F98" s="194">
        <f t="shared" si="1"/>
        <v>1.9005847953216375</v>
      </c>
      <c r="G98" s="123"/>
    </row>
    <row r="99" spans="1:7" ht="45.75" thickBot="1">
      <c r="A99" s="170" t="s">
        <v>146</v>
      </c>
      <c r="B99" s="120" t="s">
        <v>758</v>
      </c>
      <c r="C99" s="7" t="s">
        <v>148</v>
      </c>
      <c r="D99" s="121" t="s">
        <v>263</v>
      </c>
      <c r="E99" s="171">
        <v>4</v>
      </c>
      <c r="F99" s="172">
        <f t="shared" si="1"/>
        <v>1.5</v>
      </c>
      <c r="G99" s="123"/>
    </row>
    <row r="100" spans="1:7" ht="45.75" thickBot="1">
      <c r="A100" s="165" t="s">
        <v>146</v>
      </c>
      <c r="B100" s="166" t="s">
        <v>758</v>
      </c>
      <c r="C100" s="167" t="s">
        <v>149</v>
      </c>
      <c r="D100" s="168" t="s">
        <v>296</v>
      </c>
      <c r="E100" s="169">
        <v>18</v>
      </c>
      <c r="F100" s="194">
        <f t="shared" si="1"/>
        <v>1.6111111111111112</v>
      </c>
      <c r="G100" s="123"/>
    </row>
    <row r="101" spans="1:7" ht="45.75" thickBot="1">
      <c r="A101" s="181" t="s">
        <v>146</v>
      </c>
      <c r="B101" s="182" t="s">
        <v>758</v>
      </c>
      <c r="C101" s="6" t="s">
        <v>150</v>
      </c>
      <c r="D101" s="183" t="s">
        <v>297</v>
      </c>
      <c r="E101" s="184">
        <v>149</v>
      </c>
      <c r="F101" s="185">
        <f t="shared" si="1"/>
        <v>1.9395973154362416</v>
      </c>
      <c r="G101" s="123"/>
    </row>
    <row r="102" spans="1:7" ht="45.75" thickBot="1">
      <c r="A102" s="181" t="s">
        <v>146</v>
      </c>
      <c r="B102" s="182" t="s">
        <v>758</v>
      </c>
      <c r="C102" s="6" t="s">
        <v>151</v>
      </c>
      <c r="D102" s="183" t="s">
        <v>290</v>
      </c>
      <c r="E102" s="184">
        <v>1</v>
      </c>
      <c r="F102" s="185">
        <f t="shared" si="1"/>
        <v>1</v>
      </c>
      <c r="G102" s="123"/>
    </row>
    <row r="103" spans="1:7" ht="13.5" thickBot="1">
      <c r="A103" s="165" t="s">
        <v>152</v>
      </c>
      <c r="B103" s="166" t="s">
        <v>758</v>
      </c>
      <c r="C103" s="167" t="s">
        <v>153</v>
      </c>
      <c r="D103" s="168" t="s">
        <v>296</v>
      </c>
      <c r="E103" s="169">
        <v>148</v>
      </c>
      <c r="F103" s="194">
        <f t="shared" si="1"/>
        <v>0.19594594594594594</v>
      </c>
      <c r="G103" s="123"/>
    </row>
    <row r="104" spans="1:7" ht="13.5" thickBot="1">
      <c r="A104" s="193" t="s">
        <v>154</v>
      </c>
      <c r="B104" s="187" t="s">
        <v>758</v>
      </c>
      <c r="C104" s="8" t="s">
        <v>155</v>
      </c>
      <c r="D104" s="188"/>
      <c r="E104" s="189">
        <v>125</v>
      </c>
      <c r="F104" s="190">
        <f t="shared" si="1"/>
        <v>0</v>
      </c>
      <c r="G104" s="123"/>
    </row>
    <row r="105" spans="1:7" ht="23.25" thickBot="1">
      <c r="A105" s="193" t="s">
        <v>156</v>
      </c>
      <c r="B105" s="187" t="s">
        <v>758</v>
      </c>
      <c r="C105" s="8" t="s">
        <v>157</v>
      </c>
      <c r="D105" s="188"/>
      <c r="E105" s="189">
        <v>125</v>
      </c>
      <c r="F105" s="190">
        <f t="shared" si="1"/>
        <v>0</v>
      </c>
      <c r="G105" s="123"/>
    </row>
    <row r="106" spans="1:7" ht="23.25" thickBot="1">
      <c r="A106" s="170" t="s">
        <v>156</v>
      </c>
      <c r="B106" s="120" t="s">
        <v>758</v>
      </c>
      <c r="C106" s="7" t="s">
        <v>158</v>
      </c>
      <c r="D106" s="121"/>
      <c r="E106" s="171"/>
      <c r="F106" s="172" t="e">
        <f t="shared" si="1"/>
        <v>#DIV/0!</v>
      </c>
      <c r="G106" s="123"/>
    </row>
    <row r="107" spans="1:7" ht="23.25" thickBot="1">
      <c r="A107" s="181" t="s">
        <v>156</v>
      </c>
      <c r="B107" s="182" t="s">
        <v>758</v>
      </c>
      <c r="C107" s="6" t="s">
        <v>159</v>
      </c>
      <c r="D107" s="183"/>
      <c r="E107" s="184">
        <v>123</v>
      </c>
      <c r="F107" s="185">
        <f t="shared" si="1"/>
        <v>0</v>
      </c>
      <c r="G107" s="123"/>
    </row>
    <row r="108" spans="1:7" ht="23.25" thickBot="1">
      <c r="A108" s="181" t="s">
        <v>156</v>
      </c>
      <c r="B108" s="182" t="s">
        <v>758</v>
      </c>
      <c r="C108" s="6" t="s">
        <v>160</v>
      </c>
      <c r="D108" s="183"/>
      <c r="E108" s="184">
        <v>1</v>
      </c>
      <c r="F108" s="185">
        <f t="shared" si="1"/>
        <v>0</v>
      </c>
      <c r="G108" s="123"/>
    </row>
    <row r="109" spans="1:7" ht="13.5" thickBot="1">
      <c r="A109" s="181" t="s">
        <v>161</v>
      </c>
      <c r="B109" s="182" t="s">
        <v>758</v>
      </c>
      <c r="C109" s="6" t="s">
        <v>162</v>
      </c>
      <c r="D109" s="183" t="s">
        <v>296</v>
      </c>
      <c r="E109" s="184">
        <v>23</v>
      </c>
      <c r="F109" s="185">
        <f t="shared" si="1"/>
        <v>1.2608695652173914</v>
      </c>
      <c r="G109" s="123"/>
    </row>
    <row r="110" spans="1:7" ht="23.25" thickBot="1">
      <c r="A110" s="181" t="s">
        <v>163</v>
      </c>
      <c r="B110" s="182" t="s">
        <v>758</v>
      </c>
      <c r="C110" s="6" t="s">
        <v>164</v>
      </c>
      <c r="D110" s="183" t="s">
        <v>296</v>
      </c>
      <c r="E110" s="184">
        <v>6</v>
      </c>
      <c r="F110" s="185">
        <f t="shared" si="1"/>
        <v>4.833333333333333</v>
      </c>
      <c r="G110" s="123"/>
    </row>
    <row r="111" spans="1:7" ht="23.25" thickBot="1">
      <c r="A111" s="165" t="s">
        <v>163</v>
      </c>
      <c r="B111" s="166" t="s">
        <v>758</v>
      </c>
      <c r="C111" s="167" t="s">
        <v>165</v>
      </c>
      <c r="D111" s="168" t="s">
        <v>263</v>
      </c>
      <c r="E111" s="169">
        <v>17</v>
      </c>
      <c r="F111" s="194">
        <f t="shared" si="1"/>
        <v>0.35294117647058826</v>
      </c>
      <c r="G111" s="123"/>
    </row>
    <row r="112" spans="1:7" ht="23.25" thickBot="1">
      <c r="A112" s="170" t="s">
        <v>163</v>
      </c>
      <c r="B112" s="120" t="s">
        <v>758</v>
      </c>
      <c r="C112" s="7" t="s">
        <v>166</v>
      </c>
      <c r="D112" s="121" t="s">
        <v>298</v>
      </c>
      <c r="E112" s="171">
        <v>17</v>
      </c>
      <c r="F112" s="172">
        <f t="shared" si="1"/>
        <v>1.3529411764705883</v>
      </c>
      <c r="G112" s="123"/>
    </row>
    <row r="113" spans="1:7" ht="13.5" thickBot="1">
      <c r="A113" s="165" t="s">
        <v>167</v>
      </c>
      <c r="B113" s="166" t="s">
        <v>758</v>
      </c>
      <c r="C113" s="167" t="s">
        <v>168</v>
      </c>
      <c r="D113" s="168" t="s">
        <v>299</v>
      </c>
      <c r="E113" s="169">
        <v>134696</v>
      </c>
      <c r="F113" s="194">
        <f t="shared" si="1"/>
        <v>1.2662291382075193</v>
      </c>
      <c r="G113" s="123"/>
    </row>
    <row r="114" spans="1:7" ht="34.5" thickBot="1">
      <c r="A114" s="193" t="s">
        <v>169</v>
      </c>
      <c r="B114" s="187" t="s">
        <v>758</v>
      </c>
      <c r="C114" s="8" t="s">
        <v>170</v>
      </c>
      <c r="D114" s="188" t="s">
        <v>300</v>
      </c>
      <c r="E114" s="189">
        <v>133981</v>
      </c>
      <c r="F114" s="190">
        <f t="shared" si="1"/>
        <v>1.267829020532762</v>
      </c>
      <c r="G114" s="123"/>
    </row>
    <row r="115" spans="1:7" ht="23.25" thickBot="1">
      <c r="A115" s="193" t="s">
        <v>177</v>
      </c>
      <c r="B115" s="187" t="s">
        <v>758</v>
      </c>
      <c r="C115" s="8" t="s">
        <v>178</v>
      </c>
      <c r="D115" s="188" t="s">
        <v>301</v>
      </c>
      <c r="E115" s="189">
        <v>14711</v>
      </c>
      <c r="F115" s="190">
        <f t="shared" si="1"/>
        <v>1</v>
      </c>
      <c r="G115" s="123"/>
    </row>
    <row r="116" spans="1:7" ht="23.25" thickBot="1">
      <c r="A116" s="193" t="s">
        <v>179</v>
      </c>
      <c r="B116" s="187" t="s">
        <v>758</v>
      </c>
      <c r="C116" s="8" t="s">
        <v>180</v>
      </c>
      <c r="D116" s="188" t="s">
        <v>301</v>
      </c>
      <c r="E116" s="189">
        <v>14711</v>
      </c>
      <c r="F116" s="190">
        <f t="shared" si="1"/>
        <v>1</v>
      </c>
      <c r="G116" s="123"/>
    </row>
    <row r="117" spans="1:7" ht="34.5" thickBot="1">
      <c r="A117" s="170" t="s">
        <v>181</v>
      </c>
      <c r="B117" s="120" t="s">
        <v>758</v>
      </c>
      <c r="C117" s="7" t="s">
        <v>182</v>
      </c>
      <c r="D117" s="121" t="s">
        <v>301</v>
      </c>
      <c r="E117" s="171">
        <v>14711</v>
      </c>
      <c r="F117" s="172">
        <f t="shared" si="1"/>
        <v>1</v>
      </c>
      <c r="G117" s="123"/>
    </row>
    <row r="118" spans="1:7" ht="34.5" thickBot="1">
      <c r="A118" s="181" t="s">
        <v>183</v>
      </c>
      <c r="B118" s="182" t="s">
        <v>758</v>
      </c>
      <c r="C118" s="6" t="s">
        <v>184</v>
      </c>
      <c r="D118" s="183" t="s">
        <v>302</v>
      </c>
      <c r="E118" s="184">
        <v>52461</v>
      </c>
      <c r="F118" s="185">
        <f t="shared" si="1"/>
        <v>1.2470597205543166</v>
      </c>
      <c r="G118" s="123"/>
    </row>
    <row r="119" spans="1:7" ht="57" thickBot="1">
      <c r="A119" s="181" t="s">
        <v>185</v>
      </c>
      <c r="B119" s="182" t="s">
        <v>758</v>
      </c>
      <c r="C119" s="6" t="s">
        <v>186</v>
      </c>
      <c r="D119" s="183" t="s">
        <v>303</v>
      </c>
      <c r="E119" s="184">
        <v>807</v>
      </c>
      <c r="F119" s="185">
        <f t="shared" si="1"/>
        <v>1.7063197026022305</v>
      </c>
      <c r="G119" s="123"/>
    </row>
    <row r="120" spans="1:7" ht="57" thickBot="1">
      <c r="A120" s="165" t="s">
        <v>187</v>
      </c>
      <c r="B120" s="166" t="s">
        <v>758</v>
      </c>
      <c r="C120" s="167" t="s">
        <v>188</v>
      </c>
      <c r="D120" s="168" t="s">
        <v>303</v>
      </c>
      <c r="E120" s="169">
        <v>807</v>
      </c>
      <c r="F120" s="194">
        <f t="shared" si="1"/>
        <v>1.7063197026022305</v>
      </c>
      <c r="G120" s="123"/>
    </row>
    <row r="121" spans="1:7" ht="45.75" thickBot="1">
      <c r="A121" s="193" t="s">
        <v>189</v>
      </c>
      <c r="B121" s="187" t="s">
        <v>758</v>
      </c>
      <c r="C121" s="8" t="s">
        <v>190</v>
      </c>
      <c r="D121" s="188" t="s">
        <v>304</v>
      </c>
      <c r="E121" s="189">
        <v>123</v>
      </c>
      <c r="F121" s="190">
        <f t="shared" si="1"/>
        <v>2</v>
      </c>
      <c r="G121" s="123"/>
    </row>
    <row r="122" spans="1:7" ht="34.5" thickBot="1">
      <c r="A122" s="193" t="s">
        <v>191</v>
      </c>
      <c r="B122" s="187" t="s">
        <v>758</v>
      </c>
      <c r="C122" s="8" t="s">
        <v>192</v>
      </c>
      <c r="D122" s="188" t="s">
        <v>304</v>
      </c>
      <c r="E122" s="189">
        <v>123</v>
      </c>
      <c r="F122" s="190">
        <f t="shared" si="1"/>
        <v>2</v>
      </c>
      <c r="G122" s="123"/>
    </row>
    <row r="123" spans="1:7" ht="13.5" thickBot="1">
      <c r="A123" s="170" t="s">
        <v>193</v>
      </c>
      <c r="B123" s="120" t="s">
        <v>758</v>
      </c>
      <c r="C123" s="7" t="s">
        <v>194</v>
      </c>
      <c r="D123" s="121" t="s">
        <v>305</v>
      </c>
      <c r="E123" s="171">
        <v>51531</v>
      </c>
      <c r="F123" s="172">
        <f t="shared" si="1"/>
        <v>1.2380702877879335</v>
      </c>
      <c r="G123" s="123"/>
    </row>
    <row r="124" spans="1:7" ht="23.25" thickBot="1">
      <c r="A124" s="181" t="s">
        <v>195</v>
      </c>
      <c r="B124" s="182" t="s">
        <v>758</v>
      </c>
      <c r="C124" s="6" t="s">
        <v>196</v>
      </c>
      <c r="D124" s="183" t="s">
        <v>305</v>
      </c>
      <c r="E124" s="184">
        <v>51531</v>
      </c>
      <c r="F124" s="185">
        <f t="shared" si="1"/>
        <v>1.2380702877879335</v>
      </c>
      <c r="G124" s="123"/>
    </row>
    <row r="125" spans="1:7" ht="23.25" thickBot="1">
      <c r="A125" s="181" t="s">
        <v>197</v>
      </c>
      <c r="B125" s="182" t="s">
        <v>758</v>
      </c>
      <c r="C125" s="6" t="s">
        <v>198</v>
      </c>
      <c r="D125" s="183" t="s">
        <v>306</v>
      </c>
      <c r="E125" s="184">
        <v>65233</v>
      </c>
      <c r="F125" s="185">
        <f t="shared" si="1"/>
        <v>1.2696641270522588</v>
      </c>
      <c r="G125" s="123"/>
    </row>
    <row r="126" spans="1:7" ht="34.5" thickBot="1">
      <c r="A126" s="165" t="s">
        <v>199</v>
      </c>
      <c r="B126" s="166" t="s">
        <v>758</v>
      </c>
      <c r="C126" s="167" t="s">
        <v>200</v>
      </c>
      <c r="D126" s="168" t="s">
        <v>307</v>
      </c>
      <c r="E126" s="169">
        <v>888</v>
      </c>
      <c r="F126" s="194">
        <f t="shared" si="1"/>
        <v>1.9301801801801801</v>
      </c>
      <c r="G126" s="123"/>
    </row>
    <row r="127" spans="1:7" ht="34.5" thickBot="1">
      <c r="A127" s="193" t="s">
        <v>201</v>
      </c>
      <c r="B127" s="187" t="s">
        <v>758</v>
      </c>
      <c r="C127" s="8" t="s">
        <v>202</v>
      </c>
      <c r="D127" s="188" t="s">
        <v>307</v>
      </c>
      <c r="E127" s="189">
        <v>888</v>
      </c>
      <c r="F127" s="190">
        <f t="shared" si="1"/>
        <v>1.9301801801801801</v>
      </c>
      <c r="G127" s="123"/>
    </row>
    <row r="128" spans="1:7" ht="45.75" thickBot="1">
      <c r="A128" s="193" t="s">
        <v>203</v>
      </c>
      <c r="B128" s="187" t="s">
        <v>758</v>
      </c>
      <c r="C128" s="8" t="s">
        <v>204</v>
      </c>
      <c r="D128" s="188" t="s">
        <v>308</v>
      </c>
      <c r="E128" s="189">
        <v>547</v>
      </c>
      <c r="F128" s="190">
        <f t="shared" si="1"/>
        <v>1.4186471663619744</v>
      </c>
      <c r="G128" s="123"/>
    </row>
    <row r="129" spans="1:7" ht="45.75" thickBot="1">
      <c r="A129" s="170" t="s">
        <v>205</v>
      </c>
      <c r="B129" s="120" t="s">
        <v>758</v>
      </c>
      <c r="C129" s="7" t="s">
        <v>206</v>
      </c>
      <c r="D129" s="121" t="s">
        <v>308</v>
      </c>
      <c r="E129" s="171">
        <v>547</v>
      </c>
      <c r="F129" s="172">
        <f t="shared" si="1"/>
        <v>1.4186471663619744</v>
      </c>
      <c r="G129" s="123"/>
    </row>
    <row r="130" spans="1:7" ht="34.5" thickBot="1">
      <c r="A130" s="181" t="s">
        <v>207</v>
      </c>
      <c r="B130" s="182" t="s">
        <v>758</v>
      </c>
      <c r="C130" s="6" t="s">
        <v>208</v>
      </c>
      <c r="D130" s="183" t="s">
        <v>309</v>
      </c>
      <c r="E130" s="184">
        <v>1627</v>
      </c>
      <c r="F130" s="185">
        <f t="shared" si="1"/>
        <v>1.73939766441303</v>
      </c>
      <c r="G130" s="123"/>
    </row>
    <row r="131" spans="1:7" ht="34.5" thickBot="1">
      <c r="A131" s="165" t="s">
        <v>209</v>
      </c>
      <c r="B131" s="166" t="s">
        <v>758</v>
      </c>
      <c r="C131" s="167" t="s">
        <v>210</v>
      </c>
      <c r="D131" s="168" t="s">
        <v>309</v>
      </c>
      <c r="E131" s="169">
        <v>1627</v>
      </c>
      <c r="F131" s="194">
        <f t="shared" si="1"/>
        <v>1.73939766441303</v>
      </c>
      <c r="G131" s="123"/>
    </row>
    <row r="132" spans="1:7" ht="34.5" thickBot="1">
      <c r="A132" s="170" t="s">
        <v>209</v>
      </c>
      <c r="B132" s="120" t="s">
        <v>758</v>
      </c>
      <c r="C132" s="7" t="s">
        <v>211</v>
      </c>
      <c r="D132" s="121" t="s">
        <v>310</v>
      </c>
      <c r="E132" s="171">
        <v>674</v>
      </c>
      <c r="F132" s="172">
        <f t="shared" si="1"/>
        <v>1.5682492581602374</v>
      </c>
      <c r="G132" s="123"/>
    </row>
    <row r="133" spans="1:7" ht="34.5" thickBot="1">
      <c r="A133" s="165" t="s">
        <v>209</v>
      </c>
      <c r="B133" s="166" t="s">
        <v>758</v>
      </c>
      <c r="C133" s="167" t="s">
        <v>212</v>
      </c>
      <c r="D133" s="168" t="s">
        <v>311</v>
      </c>
      <c r="E133" s="169">
        <v>953</v>
      </c>
      <c r="F133" s="194">
        <f t="shared" si="1"/>
        <v>1.8604407135362016</v>
      </c>
      <c r="G133" s="123"/>
    </row>
    <row r="134" spans="1:7" ht="13.5" thickBot="1">
      <c r="A134" s="165" t="s">
        <v>213</v>
      </c>
      <c r="B134" s="166" t="s">
        <v>758</v>
      </c>
      <c r="C134" s="167" t="s">
        <v>214</v>
      </c>
      <c r="D134" s="168" t="s">
        <v>312</v>
      </c>
      <c r="E134" s="169">
        <v>62171</v>
      </c>
      <c r="F134" s="194">
        <f t="shared" si="1"/>
        <v>1.2466262405301507</v>
      </c>
      <c r="G134" s="123"/>
    </row>
    <row r="135" spans="1:7" ht="23.25" thickBot="1">
      <c r="A135" s="193" t="s">
        <v>215</v>
      </c>
      <c r="B135" s="187" t="s">
        <v>758</v>
      </c>
      <c r="C135" s="8" t="s">
        <v>216</v>
      </c>
      <c r="D135" s="188" t="s">
        <v>312</v>
      </c>
      <c r="E135" s="189">
        <v>62171</v>
      </c>
      <c r="F135" s="190">
        <f t="shared" si="1"/>
        <v>1.2466262405301507</v>
      </c>
      <c r="G135" s="123"/>
    </row>
    <row r="136" spans="1:7" ht="13.5" thickBot="1">
      <c r="A136" s="193" t="s">
        <v>217</v>
      </c>
      <c r="B136" s="187" t="s">
        <v>758</v>
      </c>
      <c r="C136" s="8" t="s">
        <v>218</v>
      </c>
      <c r="D136" s="188" t="s">
        <v>313</v>
      </c>
      <c r="E136" s="189">
        <v>1576</v>
      </c>
      <c r="F136" s="190">
        <f t="shared" si="1"/>
        <v>4.383248730964467</v>
      </c>
      <c r="G136" s="123"/>
    </row>
    <row r="137" spans="1:7" ht="57" thickBot="1">
      <c r="A137" s="170" t="s">
        <v>219</v>
      </c>
      <c r="B137" s="120" t="s">
        <v>758</v>
      </c>
      <c r="C137" s="7" t="s">
        <v>220</v>
      </c>
      <c r="D137" s="121" t="s">
        <v>314</v>
      </c>
      <c r="E137" s="171">
        <v>1021</v>
      </c>
      <c r="F137" s="172">
        <f t="shared" si="1"/>
        <v>2.6287952987267387</v>
      </c>
      <c r="G137" s="123"/>
    </row>
    <row r="138" spans="1:7" ht="68.25" thickBot="1">
      <c r="A138" s="181" t="s">
        <v>221</v>
      </c>
      <c r="B138" s="182" t="s">
        <v>758</v>
      </c>
      <c r="C138" s="6" t="s">
        <v>222</v>
      </c>
      <c r="D138" s="183" t="s">
        <v>314</v>
      </c>
      <c r="E138" s="184">
        <v>1021</v>
      </c>
      <c r="F138" s="185">
        <f t="shared" si="1"/>
        <v>2.6287952987267387</v>
      </c>
      <c r="G138" s="123"/>
    </row>
    <row r="139" spans="1:7" ht="23.25" thickBot="1">
      <c r="A139" s="181" t="s">
        <v>223</v>
      </c>
      <c r="B139" s="182" t="s">
        <v>758</v>
      </c>
      <c r="C139" s="6" t="s">
        <v>224</v>
      </c>
      <c r="D139" s="183" t="s">
        <v>315</v>
      </c>
      <c r="E139" s="184">
        <v>555</v>
      </c>
      <c r="F139" s="185">
        <f t="shared" si="1"/>
        <v>7.610810810810811</v>
      </c>
      <c r="G139" s="123"/>
    </row>
    <row r="140" spans="1:7" ht="34.5" thickBot="1">
      <c r="A140" s="165" t="s">
        <v>225</v>
      </c>
      <c r="B140" s="166" t="s">
        <v>758</v>
      </c>
      <c r="C140" s="167" t="s">
        <v>226</v>
      </c>
      <c r="D140" s="168" t="s">
        <v>315</v>
      </c>
      <c r="E140" s="169">
        <v>555</v>
      </c>
      <c r="F140" s="194">
        <f t="shared" si="1"/>
        <v>7.610810810810811</v>
      </c>
      <c r="G140" s="123"/>
    </row>
    <row r="141" spans="1:7" ht="13.5" thickBot="1">
      <c r="A141" s="193" t="s">
        <v>227</v>
      </c>
      <c r="B141" s="187" t="s">
        <v>758</v>
      </c>
      <c r="C141" s="8" t="s">
        <v>228</v>
      </c>
      <c r="D141" s="188" t="s">
        <v>316</v>
      </c>
      <c r="E141" s="189">
        <v>715</v>
      </c>
      <c r="F141" s="190">
        <f t="shared" si="1"/>
        <v>0.9664335664335665</v>
      </c>
      <c r="G141" s="123"/>
    </row>
    <row r="142" spans="1:7" ht="23.25" thickBot="1">
      <c r="A142" s="193" t="s">
        <v>229</v>
      </c>
      <c r="B142" s="187" t="s">
        <v>758</v>
      </c>
      <c r="C142" s="8" t="s">
        <v>230</v>
      </c>
      <c r="D142" s="188" t="s">
        <v>316</v>
      </c>
      <c r="E142" s="189">
        <v>715</v>
      </c>
      <c r="F142" s="190">
        <f t="shared" si="1"/>
        <v>0.9664335664335665</v>
      </c>
      <c r="G142" s="123"/>
    </row>
    <row r="143" spans="1:7" ht="23.25" thickBot="1">
      <c r="A143" s="193" t="s">
        <v>229</v>
      </c>
      <c r="B143" s="187" t="s">
        <v>758</v>
      </c>
      <c r="C143" s="8" t="s">
        <v>231</v>
      </c>
      <c r="D143" s="188"/>
      <c r="E143" s="189">
        <v>24</v>
      </c>
      <c r="F143" s="190">
        <f t="shared" si="1"/>
        <v>0</v>
      </c>
      <c r="G143" s="123"/>
    </row>
    <row r="144" spans="1:7" ht="23.25" thickBot="1">
      <c r="A144" s="170" t="s">
        <v>229</v>
      </c>
      <c r="B144" s="120" t="s">
        <v>758</v>
      </c>
      <c r="C144" s="7" t="s">
        <v>232</v>
      </c>
      <c r="D144" s="121" t="s">
        <v>316</v>
      </c>
      <c r="E144" s="171">
        <v>691</v>
      </c>
      <c r="F144" s="172">
        <f t="shared" si="1"/>
        <v>1</v>
      </c>
      <c r="G144" s="123"/>
    </row>
    <row r="145" spans="1:7" ht="23.25" thickBot="1">
      <c r="A145" s="181" t="s">
        <v>233</v>
      </c>
      <c r="B145" s="182" t="s">
        <v>758</v>
      </c>
      <c r="C145" s="6" t="s">
        <v>234</v>
      </c>
      <c r="D145" s="183" t="s">
        <v>317</v>
      </c>
      <c r="E145" s="184">
        <v>2835</v>
      </c>
      <c r="F145" s="185">
        <f t="shared" si="1"/>
        <v>1.6059964726631393</v>
      </c>
      <c r="G145" s="123"/>
    </row>
    <row r="146" spans="1:7" ht="13.5" thickBot="1">
      <c r="A146" s="181" t="s">
        <v>235</v>
      </c>
      <c r="B146" s="182" t="s">
        <v>758</v>
      </c>
      <c r="C146" s="6" t="s">
        <v>236</v>
      </c>
      <c r="D146" s="183" t="s">
        <v>318</v>
      </c>
      <c r="E146" s="184">
        <v>2754</v>
      </c>
      <c r="F146" s="185">
        <f t="shared" si="1"/>
        <v>1.5246913580246915</v>
      </c>
      <c r="G146" s="123"/>
    </row>
    <row r="147" spans="1:7" ht="13.5" thickBot="1">
      <c r="A147" s="181" t="s">
        <v>237</v>
      </c>
      <c r="B147" s="182" t="s">
        <v>758</v>
      </c>
      <c r="C147" s="6" t="s">
        <v>250</v>
      </c>
      <c r="D147" s="183" t="s">
        <v>319</v>
      </c>
      <c r="E147" s="184">
        <v>2701</v>
      </c>
      <c r="F147" s="185">
        <f aca="true" t="shared" si="2" ref="F147:F160">D147/E147</f>
        <v>1.4975934838948537</v>
      </c>
      <c r="G147" s="123"/>
    </row>
    <row r="148" spans="1:7" ht="45.75" thickBot="1">
      <c r="A148" s="181" t="s">
        <v>238</v>
      </c>
      <c r="B148" s="182" t="s">
        <v>758</v>
      </c>
      <c r="C148" s="6" t="s">
        <v>239</v>
      </c>
      <c r="D148" s="183" t="s">
        <v>319</v>
      </c>
      <c r="E148" s="184">
        <v>2701</v>
      </c>
      <c r="F148" s="185">
        <f t="shared" si="2"/>
        <v>1.4975934838948537</v>
      </c>
      <c r="G148" s="123"/>
    </row>
    <row r="149" spans="1:7" ht="45.75" thickBot="1">
      <c r="A149" s="181" t="s">
        <v>238</v>
      </c>
      <c r="B149" s="182" t="s">
        <v>758</v>
      </c>
      <c r="C149" s="6" t="s">
        <v>240</v>
      </c>
      <c r="D149" s="183" t="s">
        <v>320</v>
      </c>
      <c r="E149" s="184">
        <v>182</v>
      </c>
      <c r="F149" s="185">
        <f t="shared" si="2"/>
        <v>2.197802197802198</v>
      </c>
      <c r="G149" s="123"/>
    </row>
    <row r="150" spans="1:7" ht="45.75" thickBot="1">
      <c r="A150" s="165" t="s">
        <v>238</v>
      </c>
      <c r="B150" s="166" t="s">
        <v>758</v>
      </c>
      <c r="C150" s="167" t="s">
        <v>241</v>
      </c>
      <c r="D150" s="168" t="s">
        <v>321</v>
      </c>
      <c r="E150" s="169">
        <v>258</v>
      </c>
      <c r="F150" s="194">
        <f t="shared" si="2"/>
        <v>1.496124031007752</v>
      </c>
      <c r="G150" s="123"/>
    </row>
    <row r="151" spans="1:7" ht="45.75" thickBot="1">
      <c r="A151" s="170" t="s">
        <v>238</v>
      </c>
      <c r="B151" s="120" t="s">
        <v>758</v>
      </c>
      <c r="C151" s="7" t="s">
        <v>242</v>
      </c>
      <c r="D151" s="121" t="s">
        <v>249</v>
      </c>
      <c r="E151" s="171">
        <v>2261</v>
      </c>
      <c r="F151" s="172">
        <f t="shared" si="2"/>
        <v>1.4413976116762495</v>
      </c>
      <c r="G151" s="123"/>
    </row>
    <row r="152" spans="1:7" ht="13.5" thickBot="1">
      <c r="A152" s="165" t="s">
        <v>243</v>
      </c>
      <c r="B152" s="166" t="s">
        <v>758</v>
      </c>
      <c r="C152" s="167" t="s">
        <v>244</v>
      </c>
      <c r="D152" s="168" t="s">
        <v>322</v>
      </c>
      <c r="E152" s="169">
        <v>53</v>
      </c>
      <c r="F152" s="194">
        <f t="shared" si="2"/>
        <v>2.9056603773584904</v>
      </c>
      <c r="G152" s="123"/>
    </row>
    <row r="153" spans="1:7" ht="13.5" thickBot="1">
      <c r="A153" s="165" t="s">
        <v>243</v>
      </c>
      <c r="B153" s="120" t="s">
        <v>758</v>
      </c>
      <c r="C153" s="7" t="s">
        <v>245</v>
      </c>
      <c r="D153" s="121" t="s">
        <v>322</v>
      </c>
      <c r="E153" s="171">
        <v>53</v>
      </c>
      <c r="F153" s="172">
        <f t="shared" si="2"/>
        <v>2.9056603773584904</v>
      </c>
      <c r="G153" s="123"/>
    </row>
    <row r="154" spans="1:7" ht="34.5" thickBot="1">
      <c r="A154" s="165" t="s">
        <v>246</v>
      </c>
      <c r="B154" s="166" t="s">
        <v>758</v>
      </c>
      <c r="C154" s="167" t="s">
        <v>247</v>
      </c>
      <c r="D154" s="168" t="s">
        <v>322</v>
      </c>
      <c r="E154" s="169">
        <v>54</v>
      </c>
      <c r="F154" s="194">
        <f t="shared" si="2"/>
        <v>2.8518518518518516</v>
      </c>
      <c r="G154" s="123"/>
    </row>
    <row r="155" spans="1:7" ht="34.5" thickBot="1">
      <c r="A155" s="193" t="s">
        <v>248</v>
      </c>
      <c r="B155" s="187" t="s">
        <v>758</v>
      </c>
      <c r="C155" s="8" t="s">
        <v>252</v>
      </c>
      <c r="D155" s="188" t="s">
        <v>323</v>
      </c>
      <c r="E155" s="189">
        <v>81</v>
      </c>
      <c r="F155" s="190">
        <f t="shared" si="2"/>
        <v>4.37037037037037</v>
      </c>
      <c r="G155" s="123"/>
    </row>
    <row r="156" spans="1:7" ht="45.75" thickBot="1">
      <c r="A156" s="170" t="s">
        <v>251</v>
      </c>
      <c r="B156" s="120" t="s">
        <v>758</v>
      </c>
      <c r="C156" s="7" t="s">
        <v>253</v>
      </c>
      <c r="D156" s="121" t="s">
        <v>323</v>
      </c>
      <c r="E156" s="171">
        <v>81</v>
      </c>
      <c r="F156" s="172">
        <f t="shared" si="2"/>
        <v>4.37037037037037</v>
      </c>
      <c r="G156" s="123"/>
    </row>
    <row r="157" spans="1:7" ht="45.75" thickBot="1">
      <c r="A157" s="170" t="s">
        <v>251</v>
      </c>
      <c r="B157" s="166" t="s">
        <v>758</v>
      </c>
      <c r="C157" s="167" t="s">
        <v>254</v>
      </c>
      <c r="D157" s="168" t="s">
        <v>323</v>
      </c>
      <c r="E157" s="169">
        <v>81</v>
      </c>
      <c r="F157" s="194">
        <f t="shared" si="2"/>
        <v>4.37037037037037</v>
      </c>
      <c r="G157" s="123"/>
    </row>
    <row r="158" spans="1:7" ht="45.75" thickBot="1">
      <c r="A158" s="170" t="s">
        <v>251</v>
      </c>
      <c r="B158" s="166" t="s">
        <v>758</v>
      </c>
      <c r="C158" s="167" t="s">
        <v>255</v>
      </c>
      <c r="D158" s="168" t="s">
        <v>324</v>
      </c>
      <c r="E158" s="169">
        <v>77</v>
      </c>
      <c r="F158" s="194">
        <f t="shared" si="2"/>
        <v>1.6103896103896105</v>
      </c>
      <c r="G158" s="123"/>
    </row>
    <row r="159" spans="1:7" ht="45.75" thickBot="1">
      <c r="A159" s="170" t="s">
        <v>251</v>
      </c>
      <c r="B159" s="187" t="s">
        <v>758</v>
      </c>
      <c r="C159" s="8" t="s">
        <v>256</v>
      </c>
      <c r="D159" s="188" t="s">
        <v>286</v>
      </c>
      <c r="E159" s="189"/>
      <c r="F159" s="190" t="e">
        <f t="shared" si="2"/>
        <v>#DIV/0!</v>
      </c>
      <c r="G159" s="123"/>
    </row>
    <row r="160" spans="1:7" ht="45.75" thickBot="1">
      <c r="A160" s="170" t="s">
        <v>251</v>
      </c>
      <c r="B160" s="187" t="s">
        <v>758</v>
      </c>
      <c r="C160" s="8" t="s">
        <v>257</v>
      </c>
      <c r="D160" s="188" t="s">
        <v>325</v>
      </c>
      <c r="E160" s="189">
        <v>4</v>
      </c>
      <c r="F160" s="190">
        <f t="shared" si="2"/>
        <v>50</v>
      </c>
      <c r="G160" s="123"/>
    </row>
    <row r="161" spans="1:3" ht="12.75">
      <c r="A161" s="127"/>
      <c r="C161" s="127"/>
    </row>
    <row r="162" spans="1:7" ht="13.5" thickBot="1">
      <c r="A162" s="128" t="s">
        <v>327</v>
      </c>
      <c r="B162" s="2"/>
      <c r="C162" s="128"/>
      <c r="D162" s="3"/>
      <c r="E162" s="3"/>
      <c r="F162" s="3"/>
      <c r="G162" s="3"/>
    </row>
    <row r="163" spans="1:6" ht="34.5" thickBot="1">
      <c r="A163" s="10" t="s">
        <v>352</v>
      </c>
      <c r="B163" s="11"/>
      <c r="C163" s="12" t="s">
        <v>353</v>
      </c>
      <c r="D163" s="130" t="s">
        <v>354</v>
      </c>
      <c r="E163" s="11" t="s">
        <v>355</v>
      </c>
      <c r="F163" s="12" t="s">
        <v>356</v>
      </c>
    </row>
    <row r="164" spans="1:6" ht="13.5" thickBot="1">
      <c r="A164" s="13" t="s">
        <v>332</v>
      </c>
      <c r="B164" s="197">
        <v>200</v>
      </c>
      <c r="C164" s="145"/>
      <c r="D164" s="131">
        <f>D166+D219+D289+D304+D387+D489+D492</f>
        <v>211998</v>
      </c>
      <c r="E164" s="14">
        <f>E166+E219+E289+E304+E387+E489+E492</f>
        <v>159322</v>
      </c>
      <c r="F164" s="15">
        <f>E166/D166</f>
        <v>0.7184022587610032</v>
      </c>
    </row>
    <row r="165" spans="1:6" ht="13.5" thickBot="1">
      <c r="A165" s="214" t="s">
        <v>333</v>
      </c>
      <c r="B165" s="213"/>
      <c r="C165" s="12"/>
      <c r="D165" s="131"/>
      <c r="E165" s="14"/>
      <c r="F165" s="15"/>
    </row>
    <row r="166" spans="1:6" ht="13.5" thickBot="1">
      <c r="A166" s="16" t="s">
        <v>357</v>
      </c>
      <c r="B166" s="129"/>
      <c r="C166" s="215" t="s">
        <v>334</v>
      </c>
      <c r="D166" s="132">
        <f>D167+D172</f>
        <v>24084</v>
      </c>
      <c r="E166" s="17">
        <f>E167+E172</f>
        <v>17302</v>
      </c>
      <c r="F166" s="18">
        <f>E166/D166</f>
        <v>0.7184022587610032</v>
      </c>
    </row>
    <row r="167" spans="1:6" ht="13.5" thickBot="1">
      <c r="A167" s="19" t="s">
        <v>358</v>
      </c>
      <c r="B167" s="20"/>
      <c r="C167" s="146" t="s">
        <v>430</v>
      </c>
      <c r="D167" s="132">
        <f>D168</f>
        <v>115</v>
      </c>
      <c r="E167" s="17">
        <f>E168</f>
        <v>26</v>
      </c>
      <c r="F167" s="18">
        <f>E167/D167</f>
        <v>0.22608695652173913</v>
      </c>
    </row>
    <row r="168" spans="1:6" ht="23.25" thickBot="1">
      <c r="A168" s="22" t="s">
        <v>359</v>
      </c>
      <c r="B168" s="23"/>
      <c r="C168" s="94" t="s">
        <v>366</v>
      </c>
      <c r="D168" s="133">
        <f>D169+D170+D171</f>
        <v>115</v>
      </c>
      <c r="E168" s="25">
        <f>E169+E170+E171</f>
        <v>26</v>
      </c>
      <c r="F168" s="26">
        <f>E168/D168</f>
        <v>0.22608695652173913</v>
      </c>
    </row>
    <row r="169" spans="1:6" ht="13.5" thickBot="1">
      <c r="A169" s="27" t="s">
        <v>360</v>
      </c>
      <c r="B169" s="28"/>
      <c r="C169" s="47" t="s">
        <v>367</v>
      </c>
      <c r="D169" s="134">
        <v>45</v>
      </c>
      <c r="E169" s="30">
        <v>11</v>
      </c>
      <c r="F169" s="31">
        <f aca="true" t="shared" si="3" ref="F169:F232">E169/D169</f>
        <v>0.24444444444444444</v>
      </c>
    </row>
    <row r="170" spans="1:6" ht="13.5" thickBot="1">
      <c r="A170" s="32" t="s">
        <v>361</v>
      </c>
      <c r="B170" s="33"/>
      <c r="C170" s="47" t="s">
        <v>368</v>
      </c>
      <c r="D170" s="135">
        <v>20</v>
      </c>
      <c r="E170" s="34">
        <v>2</v>
      </c>
      <c r="F170" s="31">
        <f t="shared" si="3"/>
        <v>0.1</v>
      </c>
    </row>
    <row r="171" spans="1:6" ht="13.5" thickBot="1">
      <c r="A171" s="32" t="s">
        <v>469</v>
      </c>
      <c r="B171" s="33"/>
      <c r="C171" s="47" t="s">
        <v>369</v>
      </c>
      <c r="D171" s="135">
        <v>50</v>
      </c>
      <c r="E171" s="34">
        <v>13</v>
      </c>
      <c r="F171" s="31">
        <f t="shared" si="3"/>
        <v>0.26</v>
      </c>
    </row>
    <row r="172" spans="1:6" ht="22.5" thickBot="1">
      <c r="A172" s="35" t="s">
        <v>363</v>
      </c>
      <c r="B172" s="36"/>
      <c r="C172" s="152" t="s">
        <v>331</v>
      </c>
      <c r="D172" s="140">
        <f>D173+D185+D199+D204+D215</f>
        <v>23969</v>
      </c>
      <c r="E172" s="62">
        <f>E173+E185+E199+E204+E215</f>
        <v>17276</v>
      </c>
      <c r="F172" s="63">
        <f t="shared" si="3"/>
        <v>0.7207643205807501</v>
      </c>
    </row>
    <row r="173" spans="1:6" ht="13.5" thickBot="1">
      <c r="A173" s="39" t="s">
        <v>364</v>
      </c>
      <c r="B173" s="40"/>
      <c r="C173" s="148" t="s">
        <v>370</v>
      </c>
      <c r="D173" s="136">
        <f>D174+D175+D176+D177+D178+D179+D180+D181+D182+D183+D184</f>
        <v>9460</v>
      </c>
      <c r="E173" s="42">
        <f>E174+E175+E176+E177+E178+E179+E180+E181+E182+E183+E184</f>
        <v>6824</v>
      </c>
      <c r="F173" s="26">
        <f t="shared" si="3"/>
        <v>0.721353065539112</v>
      </c>
    </row>
    <row r="174" spans="1:6" ht="13.5" thickBot="1">
      <c r="A174" s="32" t="s">
        <v>365</v>
      </c>
      <c r="B174" s="33"/>
      <c r="C174" s="147" t="s">
        <v>371</v>
      </c>
      <c r="D174" s="135">
        <v>6317</v>
      </c>
      <c r="E174" s="34">
        <v>4752</v>
      </c>
      <c r="F174" s="31">
        <f t="shared" si="3"/>
        <v>0.7522558176349533</v>
      </c>
    </row>
    <row r="175" spans="1:6" ht="13.5" thickBot="1">
      <c r="A175" s="32" t="s">
        <v>360</v>
      </c>
      <c r="B175" s="33"/>
      <c r="C175" s="147" t="s">
        <v>372</v>
      </c>
      <c r="D175" s="135">
        <v>143</v>
      </c>
      <c r="E175" s="34">
        <v>143</v>
      </c>
      <c r="F175" s="31">
        <f t="shared" si="3"/>
        <v>1</v>
      </c>
    </row>
    <row r="176" spans="1:6" ht="13.5" thickBot="1">
      <c r="A176" s="43" t="s">
        <v>382</v>
      </c>
      <c r="B176" s="33"/>
      <c r="C176" s="147" t="s">
        <v>373</v>
      </c>
      <c r="D176" s="137">
        <v>540</v>
      </c>
      <c r="E176" s="11">
        <v>243</v>
      </c>
      <c r="F176" s="31">
        <f t="shared" si="3"/>
        <v>0.45</v>
      </c>
    </row>
    <row r="177" spans="1:6" ht="13.5" thickBot="1">
      <c r="A177" s="44" t="s">
        <v>383</v>
      </c>
      <c r="B177" s="43"/>
      <c r="C177" s="147" t="s">
        <v>374</v>
      </c>
      <c r="D177" s="138">
        <v>86</v>
      </c>
      <c r="E177" s="46">
        <v>27</v>
      </c>
      <c r="F177" s="31">
        <f t="shared" si="3"/>
        <v>0.313953488372093</v>
      </c>
    </row>
    <row r="178" spans="1:6" ht="13.5" thickBot="1">
      <c r="A178" s="44" t="s">
        <v>361</v>
      </c>
      <c r="B178" s="28"/>
      <c r="C178" s="147" t="s">
        <v>375</v>
      </c>
      <c r="D178" s="138">
        <v>3</v>
      </c>
      <c r="E178" s="46"/>
      <c r="F178" s="31">
        <f t="shared" si="3"/>
        <v>0</v>
      </c>
    </row>
    <row r="179" spans="1:6" ht="13.5" thickBot="1">
      <c r="A179" s="44" t="s">
        <v>384</v>
      </c>
      <c r="B179" s="43"/>
      <c r="C179" s="147" t="s">
        <v>376</v>
      </c>
      <c r="D179" s="138">
        <v>817</v>
      </c>
      <c r="E179" s="46">
        <v>706</v>
      </c>
      <c r="F179" s="31">
        <f t="shared" si="3"/>
        <v>0.8641370869033048</v>
      </c>
    </row>
    <row r="180" spans="1:6" ht="13.5" thickBot="1">
      <c r="A180" s="44" t="s">
        <v>386</v>
      </c>
      <c r="B180" s="28"/>
      <c r="C180" s="147" t="s">
        <v>377</v>
      </c>
      <c r="D180" s="138">
        <v>181</v>
      </c>
      <c r="E180" s="46">
        <v>126</v>
      </c>
      <c r="F180" s="31">
        <f t="shared" si="3"/>
        <v>0.6961325966850829</v>
      </c>
    </row>
    <row r="181" spans="1:6" ht="13.5" thickBot="1">
      <c r="A181" s="44" t="s">
        <v>362</v>
      </c>
      <c r="B181" s="43"/>
      <c r="C181" s="147" t="s">
        <v>378</v>
      </c>
      <c r="D181" s="138">
        <v>186</v>
      </c>
      <c r="E181" s="46">
        <v>104</v>
      </c>
      <c r="F181" s="31">
        <f t="shared" si="3"/>
        <v>0.5591397849462365</v>
      </c>
    </row>
    <row r="182" spans="1:6" ht="13.5" thickBot="1">
      <c r="A182" s="27" t="s">
        <v>387</v>
      </c>
      <c r="B182" s="28"/>
      <c r="C182" s="147" t="s">
        <v>379</v>
      </c>
      <c r="D182" s="134">
        <v>7</v>
      </c>
      <c r="E182" s="30">
        <v>7</v>
      </c>
      <c r="F182" s="31">
        <f t="shared" si="3"/>
        <v>1</v>
      </c>
    </row>
    <row r="183" spans="1:6" ht="13.5" thickBot="1">
      <c r="A183" s="43" t="s">
        <v>388</v>
      </c>
      <c r="B183" s="33"/>
      <c r="C183" s="147" t="s">
        <v>380</v>
      </c>
      <c r="D183" s="137">
        <v>45</v>
      </c>
      <c r="E183" s="11">
        <v>45</v>
      </c>
      <c r="F183" s="31">
        <f t="shared" si="3"/>
        <v>1</v>
      </c>
    </row>
    <row r="184" spans="1:6" ht="13.5" thickBot="1">
      <c r="A184" s="27" t="s">
        <v>389</v>
      </c>
      <c r="B184" s="43"/>
      <c r="C184" s="147" t="s">
        <v>381</v>
      </c>
      <c r="D184" s="134">
        <v>1135</v>
      </c>
      <c r="E184" s="30">
        <v>671</v>
      </c>
      <c r="F184" s="31">
        <f t="shared" si="3"/>
        <v>0.5911894273127754</v>
      </c>
    </row>
    <row r="185" spans="1:6" ht="13.5" thickBot="1">
      <c r="A185" s="39" t="s">
        <v>390</v>
      </c>
      <c r="B185" s="40"/>
      <c r="C185" s="148" t="s">
        <v>392</v>
      </c>
      <c r="D185" s="136">
        <f>D186+D187+D188+D189+D190+D191+D192+D193+D194+D195+D196</f>
        <v>11148</v>
      </c>
      <c r="E185" s="42">
        <f>E186+E187+E188+E189+E190+E191+E192+E193+E194+E195+E196</f>
        <v>8137</v>
      </c>
      <c r="F185" s="26">
        <f t="shared" si="3"/>
        <v>0.7299067097237173</v>
      </c>
    </row>
    <row r="186" spans="1:6" ht="13.5" thickBot="1">
      <c r="A186" s="32" t="s">
        <v>365</v>
      </c>
      <c r="B186" s="33"/>
      <c r="C186" s="147" t="s">
        <v>391</v>
      </c>
      <c r="D186" s="135">
        <v>6828</v>
      </c>
      <c r="E186" s="34">
        <v>5621</v>
      </c>
      <c r="F186" s="31">
        <f t="shared" si="3"/>
        <v>0.8232278851786761</v>
      </c>
    </row>
    <row r="187" spans="1:6" ht="13.5" thickBot="1">
      <c r="A187" s="32" t="s">
        <v>360</v>
      </c>
      <c r="B187" s="33"/>
      <c r="C187" s="147" t="s">
        <v>393</v>
      </c>
      <c r="D187" s="135">
        <v>50</v>
      </c>
      <c r="E187" s="34">
        <v>29</v>
      </c>
      <c r="F187" s="31">
        <f t="shared" si="3"/>
        <v>0.58</v>
      </c>
    </row>
    <row r="188" spans="1:6" ht="13.5" thickBot="1">
      <c r="A188" s="43" t="s">
        <v>382</v>
      </c>
      <c r="B188" s="33"/>
      <c r="C188" s="147" t="s">
        <v>394</v>
      </c>
      <c r="D188" s="135">
        <v>722</v>
      </c>
      <c r="E188" s="34">
        <v>170</v>
      </c>
      <c r="F188" s="31">
        <f t="shared" si="3"/>
        <v>0.23545706371191136</v>
      </c>
    </row>
    <row r="189" spans="1:6" ht="13.5" thickBot="1">
      <c r="A189" s="44" t="s">
        <v>383</v>
      </c>
      <c r="B189" s="43"/>
      <c r="C189" s="147" t="s">
        <v>395</v>
      </c>
      <c r="D189" s="135">
        <v>80</v>
      </c>
      <c r="E189" s="34">
        <v>74</v>
      </c>
      <c r="F189" s="31">
        <f t="shared" si="3"/>
        <v>0.925</v>
      </c>
    </row>
    <row r="190" spans="1:6" ht="13.5" thickBot="1">
      <c r="A190" s="44" t="s">
        <v>361</v>
      </c>
      <c r="B190" s="28"/>
      <c r="C190" s="147" t="s">
        <v>396</v>
      </c>
      <c r="D190" s="135">
        <v>18</v>
      </c>
      <c r="E190" s="34">
        <v>6</v>
      </c>
      <c r="F190" s="31">
        <f t="shared" si="3"/>
        <v>0.3333333333333333</v>
      </c>
    </row>
    <row r="191" spans="1:6" ht="13.5" thickBot="1">
      <c r="A191" s="44" t="s">
        <v>384</v>
      </c>
      <c r="B191" s="43"/>
      <c r="C191" s="147" t="s">
        <v>397</v>
      </c>
      <c r="D191" s="135">
        <v>849</v>
      </c>
      <c r="E191" s="34">
        <v>780</v>
      </c>
      <c r="F191" s="31">
        <f t="shared" si="3"/>
        <v>0.9187279151943463</v>
      </c>
    </row>
    <row r="192" spans="1:6" ht="13.5" thickBot="1">
      <c r="A192" s="44" t="s">
        <v>386</v>
      </c>
      <c r="B192" s="28"/>
      <c r="C192" s="147" t="s">
        <v>398</v>
      </c>
      <c r="D192" s="137">
        <v>192</v>
      </c>
      <c r="E192" s="11">
        <v>144</v>
      </c>
      <c r="F192" s="31">
        <f t="shared" si="3"/>
        <v>0.75</v>
      </c>
    </row>
    <row r="193" spans="1:6" ht="13.5" thickBot="1">
      <c r="A193" s="44" t="s">
        <v>468</v>
      </c>
      <c r="B193" s="43"/>
      <c r="C193" s="147" t="s">
        <v>399</v>
      </c>
      <c r="D193" s="137">
        <v>100</v>
      </c>
      <c r="E193" s="11">
        <v>77</v>
      </c>
      <c r="F193" s="31">
        <f t="shared" si="3"/>
        <v>0.77</v>
      </c>
    </row>
    <row r="194" spans="1:6" ht="13.5" thickBot="1">
      <c r="A194" s="27" t="s">
        <v>387</v>
      </c>
      <c r="B194" s="28"/>
      <c r="C194" s="147" t="s">
        <v>400</v>
      </c>
      <c r="D194" s="138">
        <v>14</v>
      </c>
      <c r="E194" s="46">
        <v>11</v>
      </c>
      <c r="F194" s="31">
        <f t="shared" si="3"/>
        <v>0.7857142857142857</v>
      </c>
    </row>
    <row r="195" spans="1:6" ht="13.5" thickBot="1">
      <c r="A195" s="43" t="s">
        <v>389</v>
      </c>
      <c r="B195" s="33"/>
      <c r="C195" s="147" t="s">
        <v>401</v>
      </c>
      <c r="D195" s="138">
        <v>1068</v>
      </c>
      <c r="E195" s="46">
        <v>633</v>
      </c>
      <c r="F195" s="31">
        <f t="shared" si="3"/>
        <v>0.5926966292134831</v>
      </c>
    </row>
    <row r="196" spans="1:6" ht="45.75" thickBot="1">
      <c r="A196" s="44" t="s">
        <v>405</v>
      </c>
      <c r="B196" s="43"/>
      <c r="C196" s="47" t="s">
        <v>404</v>
      </c>
      <c r="D196" s="138">
        <f>D197+D198</f>
        <v>1227</v>
      </c>
      <c r="E196" s="45">
        <f>E197+E198</f>
        <v>592</v>
      </c>
      <c r="F196" s="31">
        <f t="shared" si="3"/>
        <v>0.48247758761206194</v>
      </c>
    </row>
    <row r="197" spans="1:6" ht="13.5" thickBot="1">
      <c r="A197" s="32" t="s">
        <v>365</v>
      </c>
      <c r="B197" s="33"/>
      <c r="C197" s="47" t="s">
        <v>402</v>
      </c>
      <c r="D197" s="138">
        <v>934</v>
      </c>
      <c r="E197" s="46">
        <v>469</v>
      </c>
      <c r="F197" s="31">
        <f t="shared" si="3"/>
        <v>0.5021413276231264</v>
      </c>
    </row>
    <row r="198" spans="1:6" ht="13.5" thickBot="1">
      <c r="A198" s="43" t="s">
        <v>382</v>
      </c>
      <c r="B198" s="58"/>
      <c r="C198" s="47" t="s">
        <v>403</v>
      </c>
      <c r="D198" s="138">
        <v>293</v>
      </c>
      <c r="E198" s="46">
        <v>123</v>
      </c>
      <c r="F198" s="31">
        <f t="shared" si="3"/>
        <v>0.4197952218430034</v>
      </c>
    </row>
    <row r="199" spans="1:6" ht="23.25" thickBot="1">
      <c r="A199" s="48" t="s">
        <v>406</v>
      </c>
      <c r="B199" s="49"/>
      <c r="C199" s="149" t="s">
        <v>407</v>
      </c>
      <c r="D199" s="139">
        <f>D200+D201+D202+D203</f>
        <v>183</v>
      </c>
      <c r="E199" s="51">
        <f>E200+E201+E202+E203</f>
        <v>68</v>
      </c>
      <c r="F199" s="26">
        <f t="shared" si="3"/>
        <v>0.37158469945355194</v>
      </c>
    </row>
    <row r="200" spans="1:6" ht="13.5" thickBot="1">
      <c r="A200" s="32" t="s">
        <v>365</v>
      </c>
      <c r="B200" s="28"/>
      <c r="C200" s="150" t="s">
        <v>408</v>
      </c>
      <c r="D200" s="138">
        <v>116</v>
      </c>
      <c r="E200" s="46">
        <v>44</v>
      </c>
      <c r="F200" s="31">
        <f t="shared" si="3"/>
        <v>0.3793103448275862</v>
      </c>
    </row>
    <row r="201" spans="1:6" ht="13.5" thickBot="1">
      <c r="A201" s="43" t="s">
        <v>382</v>
      </c>
      <c r="B201" s="43"/>
      <c r="C201" s="150" t="s">
        <v>409</v>
      </c>
      <c r="D201" s="138">
        <v>27</v>
      </c>
      <c r="E201" s="46">
        <v>1</v>
      </c>
      <c r="F201" s="31">
        <f t="shared" si="3"/>
        <v>0.037037037037037035</v>
      </c>
    </row>
    <row r="202" spans="1:6" ht="13.5" thickBot="1">
      <c r="A202" s="44" t="s">
        <v>384</v>
      </c>
      <c r="B202" s="53"/>
      <c r="C202" s="150" t="s">
        <v>410</v>
      </c>
      <c r="D202" s="138">
        <v>15</v>
      </c>
      <c r="E202" s="46">
        <v>14</v>
      </c>
      <c r="F202" s="31">
        <f t="shared" si="3"/>
        <v>0.9333333333333333</v>
      </c>
    </row>
    <row r="203" spans="1:6" ht="13.5" thickBot="1">
      <c r="A203" s="43" t="s">
        <v>389</v>
      </c>
      <c r="B203" s="53"/>
      <c r="C203" s="150" t="s">
        <v>411</v>
      </c>
      <c r="D203" s="134">
        <v>25</v>
      </c>
      <c r="E203" s="54">
        <v>9</v>
      </c>
      <c r="F203" s="31">
        <f t="shared" si="3"/>
        <v>0.36</v>
      </c>
    </row>
    <row r="204" spans="1:6" ht="13.5" thickBot="1">
      <c r="A204" s="55" t="s">
        <v>412</v>
      </c>
      <c r="B204" s="56"/>
      <c r="C204" s="94" t="s">
        <v>413</v>
      </c>
      <c r="D204" s="133">
        <f>D205+D206+D207+D208+D209+D210+D211+D212</f>
        <v>2968</v>
      </c>
      <c r="E204" s="25">
        <f>E205+E206+E207+E208+E209+E210+E211+E212</f>
        <v>2210</v>
      </c>
      <c r="F204" s="26">
        <f t="shared" si="3"/>
        <v>0.7446091644204852</v>
      </c>
    </row>
    <row r="205" spans="1:6" ht="13.5" thickBot="1">
      <c r="A205" s="32" t="s">
        <v>365</v>
      </c>
      <c r="B205" s="33"/>
      <c r="C205" s="147" t="s">
        <v>414</v>
      </c>
      <c r="D205" s="135">
        <v>1746</v>
      </c>
      <c r="E205" s="34">
        <v>1583</v>
      </c>
      <c r="F205" s="31">
        <f t="shared" si="3"/>
        <v>0.9066437571592211</v>
      </c>
    </row>
    <row r="206" spans="1:6" ht="13.5" thickBot="1">
      <c r="A206" s="32" t="s">
        <v>360</v>
      </c>
      <c r="B206" s="33"/>
      <c r="C206" s="147" t="s">
        <v>415</v>
      </c>
      <c r="D206" s="135">
        <v>10</v>
      </c>
      <c r="E206" s="34"/>
      <c r="F206" s="31">
        <f t="shared" si="3"/>
        <v>0</v>
      </c>
    </row>
    <row r="207" spans="1:6" ht="13.5" thickBot="1">
      <c r="A207" s="43" t="s">
        <v>382</v>
      </c>
      <c r="B207" s="33"/>
      <c r="C207" s="147" t="s">
        <v>416</v>
      </c>
      <c r="D207" s="135">
        <v>366</v>
      </c>
      <c r="E207" s="34">
        <v>52</v>
      </c>
      <c r="F207" s="31">
        <f t="shared" si="3"/>
        <v>0.14207650273224043</v>
      </c>
    </row>
    <row r="208" spans="1:6" ht="13.5" thickBot="1">
      <c r="A208" s="44" t="s">
        <v>383</v>
      </c>
      <c r="B208" s="43"/>
      <c r="C208" s="147" t="s">
        <v>417</v>
      </c>
      <c r="D208" s="135">
        <v>13</v>
      </c>
      <c r="E208" s="34">
        <v>5</v>
      </c>
      <c r="F208" s="31">
        <f t="shared" si="3"/>
        <v>0.38461538461538464</v>
      </c>
    </row>
    <row r="209" spans="1:6" ht="13.5" thickBot="1">
      <c r="A209" s="44" t="s">
        <v>384</v>
      </c>
      <c r="B209" s="28"/>
      <c r="C209" s="147" t="s">
        <v>418</v>
      </c>
      <c r="D209" s="135">
        <v>32</v>
      </c>
      <c r="E209" s="34">
        <v>20</v>
      </c>
      <c r="F209" s="31">
        <f t="shared" si="3"/>
        <v>0.625</v>
      </c>
    </row>
    <row r="210" spans="1:6" ht="13.5" thickBot="1">
      <c r="A210" s="27" t="s">
        <v>387</v>
      </c>
      <c r="B210" s="43"/>
      <c r="C210" s="147" t="s">
        <v>419</v>
      </c>
      <c r="D210" s="137">
        <v>7</v>
      </c>
      <c r="E210" s="11">
        <v>4</v>
      </c>
      <c r="F210" s="31">
        <f t="shared" si="3"/>
        <v>0.5714285714285714</v>
      </c>
    </row>
    <row r="211" spans="1:6" ht="13.5" thickBot="1">
      <c r="A211" s="43" t="s">
        <v>389</v>
      </c>
      <c r="B211" s="33"/>
      <c r="C211" s="147" t="s">
        <v>420</v>
      </c>
      <c r="D211" s="138">
        <v>500</v>
      </c>
      <c r="E211" s="46">
        <v>339</v>
      </c>
      <c r="F211" s="31">
        <f t="shared" si="3"/>
        <v>0.678</v>
      </c>
    </row>
    <row r="212" spans="1:6" ht="45.75" thickBot="1">
      <c r="A212" s="44" t="s">
        <v>405</v>
      </c>
      <c r="B212" s="43"/>
      <c r="C212" s="47" t="s">
        <v>404</v>
      </c>
      <c r="D212" s="138">
        <f>D213+D214</f>
        <v>294</v>
      </c>
      <c r="E212" s="45">
        <f>E213+E214</f>
        <v>207</v>
      </c>
      <c r="F212" s="31">
        <f t="shared" si="3"/>
        <v>0.7040816326530612</v>
      </c>
    </row>
    <row r="213" spans="1:6" ht="13.5" thickBot="1">
      <c r="A213" s="32" t="s">
        <v>365</v>
      </c>
      <c r="B213" s="33"/>
      <c r="C213" s="47" t="s">
        <v>402</v>
      </c>
      <c r="D213" s="138">
        <v>233</v>
      </c>
      <c r="E213" s="46">
        <v>164</v>
      </c>
      <c r="F213" s="31">
        <f t="shared" si="3"/>
        <v>0.703862660944206</v>
      </c>
    </row>
    <row r="214" spans="1:6" ht="13.5" thickBot="1">
      <c r="A214" s="43" t="s">
        <v>382</v>
      </c>
      <c r="B214" s="58"/>
      <c r="C214" s="47" t="s">
        <v>403</v>
      </c>
      <c r="D214" s="138">
        <v>61</v>
      </c>
      <c r="E214" s="46">
        <v>43</v>
      </c>
      <c r="F214" s="31">
        <f t="shared" si="3"/>
        <v>0.7049180327868853</v>
      </c>
    </row>
    <row r="215" spans="1:6" ht="23.25" thickBot="1">
      <c r="A215" s="48" t="s">
        <v>421</v>
      </c>
      <c r="B215" s="49"/>
      <c r="C215" s="149" t="s">
        <v>422</v>
      </c>
      <c r="D215" s="139">
        <f>D216+D217+D218</f>
        <v>210</v>
      </c>
      <c r="E215" s="51">
        <f>E216+E217+E218</f>
        <v>37</v>
      </c>
      <c r="F215" s="26">
        <f t="shared" si="3"/>
        <v>0.1761904761904762</v>
      </c>
    </row>
    <row r="216" spans="1:6" ht="23.25" thickBot="1">
      <c r="A216" s="27" t="s">
        <v>423</v>
      </c>
      <c r="B216" s="28"/>
      <c r="C216" s="151" t="s">
        <v>424</v>
      </c>
      <c r="D216" s="134">
        <v>88</v>
      </c>
      <c r="E216" s="30">
        <v>18</v>
      </c>
      <c r="F216" s="31">
        <f t="shared" si="3"/>
        <v>0.20454545454545456</v>
      </c>
    </row>
    <row r="217" spans="1:6" ht="34.5" thickBot="1">
      <c r="A217" s="43" t="s">
        <v>425</v>
      </c>
      <c r="B217" s="58"/>
      <c r="C217" s="47" t="s">
        <v>427</v>
      </c>
      <c r="D217" s="137">
        <v>31</v>
      </c>
      <c r="E217" s="11"/>
      <c r="F217" s="31">
        <f t="shared" si="3"/>
        <v>0</v>
      </c>
    </row>
    <row r="218" spans="1:6" ht="45.75" thickBot="1">
      <c r="A218" s="43" t="s">
        <v>426</v>
      </c>
      <c r="B218" s="28"/>
      <c r="C218" s="151" t="s">
        <v>428</v>
      </c>
      <c r="D218" s="134">
        <v>91</v>
      </c>
      <c r="E218" s="30">
        <v>19</v>
      </c>
      <c r="F218" s="31">
        <f t="shared" si="3"/>
        <v>0.2087912087912088</v>
      </c>
    </row>
    <row r="219" spans="1:6" ht="23.25" thickBot="1">
      <c r="A219" s="59" t="s">
        <v>429</v>
      </c>
      <c r="B219" s="60"/>
      <c r="C219" s="146" t="s">
        <v>335</v>
      </c>
      <c r="D219" s="132">
        <f>D220+D233+D283</f>
        <v>18720</v>
      </c>
      <c r="E219" s="17">
        <f>E220+E233+E283</f>
        <v>12918</v>
      </c>
      <c r="F219" s="38">
        <f t="shared" si="3"/>
        <v>0.6900641025641026</v>
      </c>
    </row>
    <row r="220" spans="1:6" ht="13.5" thickBot="1">
      <c r="A220" s="35" t="s">
        <v>358</v>
      </c>
      <c r="B220" s="36"/>
      <c r="C220" s="152" t="s">
        <v>431</v>
      </c>
      <c r="D220" s="140">
        <f>D221</f>
        <v>2378</v>
      </c>
      <c r="E220" s="62">
        <f>E221</f>
        <v>1896</v>
      </c>
      <c r="F220" s="63">
        <f t="shared" si="3"/>
        <v>0.7973086627417998</v>
      </c>
    </row>
    <row r="221" spans="1:6" ht="13.5" thickBot="1">
      <c r="A221" s="39" t="s">
        <v>432</v>
      </c>
      <c r="B221" s="40"/>
      <c r="C221" s="148" t="s">
        <v>433</v>
      </c>
      <c r="D221" s="136">
        <f>D222+D223+D224+D225+D226+D227+D228+D229+D230+D231+D232</f>
        <v>2378</v>
      </c>
      <c r="E221" s="42">
        <f>E222+E223+E224+E225+E226+E227+E228+E229+E230+E231+E232</f>
        <v>1896</v>
      </c>
      <c r="F221" s="26">
        <f t="shared" si="3"/>
        <v>0.7973086627417998</v>
      </c>
    </row>
    <row r="222" spans="1:6" ht="13.5" thickBot="1">
      <c r="A222" s="32" t="s">
        <v>365</v>
      </c>
      <c r="B222" s="33"/>
      <c r="C222" s="147" t="s">
        <v>434</v>
      </c>
      <c r="D222" s="135">
        <v>1900</v>
      </c>
      <c r="E222" s="34">
        <v>1686</v>
      </c>
      <c r="F222" s="31">
        <f t="shared" si="3"/>
        <v>0.8873684210526316</v>
      </c>
    </row>
    <row r="223" spans="1:6" ht="13.5" thickBot="1">
      <c r="A223" s="32" t="s">
        <v>360</v>
      </c>
      <c r="B223" s="33"/>
      <c r="C223" s="147" t="s">
        <v>435</v>
      </c>
      <c r="D223" s="135">
        <v>8</v>
      </c>
      <c r="E223" s="34">
        <v>2</v>
      </c>
      <c r="F223" s="31">
        <f t="shared" si="3"/>
        <v>0.25</v>
      </c>
    </row>
    <row r="224" spans="1:6" ht="13.5" thickBot="1">
      <c r="A224" s="43" t="s">
        <v>382</v>
      </c>
      <c r="B224" s="33"/>
      <c r="C224" s="147" t="s">
        <v>436</v>
      </c>
      <c r="D224" s="135">
        <v>174</v>
      </c>
      <c r="E224" s="34">
        <v>45</v>
      </c>
      <c r="F224" s="31">
        <f t="shared" si="3"/>
        <v>0.25862068965517243</v>
      </c>
    </row>
    <row r="225" spans="1:6" ht="13.5" thickBot="1">
      <c r="A225" s="44" t="s">
        <v>383</v>
      </c>
      <c r="B225" s="43"/>
      <c r="C225" s="147" t="s">
        <v>437</v>
      </c>
      <c r="D225" s="135">
        <v>25</v>
      </c>
      <c r="E225" s="34">
        <v>15</v>
      </c>
      <c r="F225" s="31">
        <f t="shared" si="3"/>
        <v>0.6</v>
      </c>
    </row>
    <row r="226" spans="1:6" ht="13.5" thickBot="1">
      <c r="A226" s="44" t="s">
        <v>361</v>
      </c>
      <c r="B226" s="28"/>
      <c r="C226" s="147" t="s">
        <v>438</v>
      </c>
      <c r="D226" s="137">
        <v>6</v>
      </c>
      <c r="E226" s="11">
        <v>5</v>
      </c>
      <c r="F226" s="31">
        <f t="shared" si="3"/>
        <v>0.8333333333333334</v>
      </c>
    </row>
    <row r="227" spans="1:6" ht="13.5" thickBot="1">
      <c r="A227" s="44" t="s">
        <v>384</v>
      </c>
      <c r="B227" s="43"/>
      <c r="C227" s="147" t="s">
        <v>439</v>
      </c>
      <c r="D227" s="137">
        <v>112</v>
      </c>
      <c r="E227" s="11">
        <v>57</v>
      </c>
      <c r="F227" s="31">
        <f t="shared" si="3"/>
        <v>0.5089285714285714</v>
      </c>
    </row>
    <row r="228" spans="1:6" ht="13.5" thickBot="1">
      <c r="A228" s="44" t="s">
        <v>386</v>
      </c>
      <c r="B228" s="28"/>
      <c r="C228" s="147" t="s">
        <v>440</v>
      </c>
      <c r="D228" s="138">
        <v>38</v>
      </c>
      <c r="E228" s="46">
        <v>23</v>
      </c>
      <c r="F228" s="31">
        <f t="shared" si="3"/>
        <v>0.6052631578947368</v>
      </c>
    </row>
    <row r="229" spans="1:6" ht="13.5" thickBot="1">
      <c r="A229" s="44" t="s">
        <v>468</v>
      </c>
      <c r="B229" s="43"/>
      <c r="C229" s="147" t="s">
        <v>441</v>
      </c>
      <c r="D229" s="138">
        <v>24</v>
      </c>
      <c r="E229" s="46">
        <v>21</v>
      </c>
      <c r="F229" s="31">
        <f t="shared" si="3"/>
        <v>0.875</v>
      </c>
    </row>
    <row r="230" spans="1:6" ht="13.5" thickBot="1">
      <c r="A230" s="27" t="s">
        <v>387</v>
      </c>
      <c r="B230" s="28"/>
      <c r="C230" s="147" t="s">
        <v>442</v>
      </c>
      <c r="D230" s="138">
        <v>2</v>
      </c>
      <c r="E230" s="46">
        <v>2</v>
      </c>
      <c r="F230" s="31">
        <f t="shared" si="3"/>
        <v>1</v>
      </c>
    </row>
    <row r="231" spans="1:6" ht="13.5" thickBot="1">
      <c r="A231" s="43" t="s">
        <v>388</v>
      </c>
      <c r="B231" s="33"/>
      <c r="C231" s="147" t="s">
        <v>443</v>
      </c>
      <c r="D231" s="138">
        <v>8</v>
      </c>
      <c r="E231" s="46">
        <v>3</v>
      </c>
      <c r="F231" s="31">
        <f t="shared" si="3"/>
        <v>0.375</v>
      </c>
    </row>
    <row r="232" spans="1:6" ht="13.5" thickBot="1">
      <c r="A232" s="27" t="s">
        <v>389</v>
      </c>
      <c r="B232" s="43"/>
      <c r="C232" s="147" t="s">
        <v>444</v>
      </c>
      <c r="D232" s="138">
        <v>81</v>
      </c>
      <c r="E232" s="46">
        <v>37</v>
      </c>
      <c r="F232" s="31">
        <f t="shared" si="3"/>
        <v>0.4567901234567901</v>
      </c>
    </row>
    <row r="233" spans="1:6" ht="22.5" thickBot="1">
      <c r="A233" s="79" t="s">
        <v>445</v>
      </c>
      <c r="B233" s="100"/>
      <c r="C233" s="216" t="s">
        <v>446</v>
      </c>
      <c r="D233" s="64">
        <f>D234+D245+D256+D258+D262</f>
        <v>16059</v>
      </c>
      <c r="E233" s="64">
        <f>E234+E245+E256+E258+E262</f>
        <v>10790</v>
      </c>
      <c r="F233" s="63">
        <f aca="true" t="shared" si="4" ref="F233:F311">E233/D233</f>
        <v>0.671897378417087</v>
      </c>
    </row>
    <row r="234" spans="1:6" ht="23.25" thickBot="1">
      <c r="A234" s="22" t="s">
        <v>447</v>
      </c>
      <c r="B234" s="23"/>
      <c r="C234" s="94" t="s">
        <v>448</v>
      </c>
      <c r="D234" s="141">
        <f>D235+D236+D237+D238+D239+D240+D241+D242+D243+D244</f>
        <v>7328</v>
      </c>
      <c r="E234" s="65">
        <f>E235+E236+E237+E238+E239+E240+E241+E242+E243+E244</f>
        <v>4864</v>
      </c>
      <c r="F234" s="26">
        <f t="shared" si="4"/>
        <v>0.6637554585152838</v>
      </c>
    </row>
    <row r="235" spans="1:6" ht="13.5" thickBot="1">
      <c r="A235" s="32" t="s">
        <v>365</v>
      </c>
      <c r="B235" s="28"/>
      <c r="C235" s="150" t="s">
        <v>449</v>
      </c>
      <c r="D235" s="142">
        <v>4934</v>
      </c>
      <c r="E235" s="67">
        <v>4223</v>
      </c>
      <c r="F235" s="31">
        <f t="shared" si="4"/>
        <v>0.8558978516416701</v>
      </c>
    </row>
    <row r="236" spans="1:6" ht="13.5" thickBot="1">
      <c r="A236" s="32" t="s">
        <v>360</v>
      </c>
      <c r="B236" s="43"/>
      <c r="C236" s="150" t="s">
        <v>450</v>
      </c>
      <c r="D236" s="142">
        <v>2</v>
      </c>
      <c r="E236" s="67"/>
      <c r="F236" s="31">
        <f t="shared" si="4"/>
        <v>0</v>
      </c>
    </row>
    <row r="237" spans="1:6" ht="13.5" thickBot="1">
      <c r="A237" s="43" t="s">
        <v>382</v>
      </c>
      <c r="B237" s="53"/>
      <c r="C237" s="150" t="s">
        <v>451</v>
      </c>
      <c r="D237" s="143">
        <v>1039</v>
      </c>
      <c r="E237" s="69">
        <v>155</v>
      </c>
      <c r="F237" s="31">
        <f t="shared" si="4"/>
        <v>0.14918190567853706</v>
      </c>
    </row>
    <row r="238" spans="1:6" ht="13.5" thickBot="1">
      <c r="A238" s="44" t="s">
        <v>383</v>
      </c>
      <c r="B238" s="53"/>
      <c r="C238" s="150" t="s">
        <v>452</v>
      </c>
      <c r="D238" s="101">
        <v>10</v>
      </c>
      <c r="E238" s="71">
        <v>4</v>
      </c>
      <c r="F238" s="31">
        <f t="shared" si="4"/>
        <v>0.4</v>
      </c>
    </row>
    <row r="239" spans="1:6" ht="13.5" thickBot="1">
      <c r="A239" s="44" t="s">
        <v>384</v>
      </c>
      <c r="B239" s="53"/>
      <c r="C239" s="150" t="s">
        <v>453</v>
      </c>
      <c r="D239" s="144">
        <v>480</v>
      </c>
      <c r="E239" s="73">
        <v>341</v>
      </c>
      <c r="F239" s="31">
        <f t="shared" si="4"/>
        <v>0.7104166666666667</v>
      </c>
    </row>
    <row r="240" spans="1:6" ht="13.5" thickBot="1">
      <c r="A240" s="44" t="s">
        <v>386</v>
      </c>
      <c r="B240" s="53"/>
      <c r="C240" s="150" t="s">
        <v>454</v>
      </c>
      <c r="D240" s="144">
        <v>62</v>
      </c>
      <c r="E240" s="73">
        <v>2</v>
      </c>
      <c r="F240" s="31">
        <f t="shared" si="4"/>
        <v>0.03225806451612903</v>
      </c>
    </row>
    <row r="241" spans="1:6" ht="13.5" thickBot="1">
      <c r="A241" s="44" t="s">
        <v>468</v>
      </c>
      <c r="B241" s="53"/>
      <c r="C241" s="150" t="s">
        <v>455</v>
      </c>
      <c r="D241" s="144">
        <v>47</v>
      </c>
      <c r="E241" s="73">
        <v>42</v>
      </c>
      <c r="F241" s="31">
        <f t="shared" si="4"/>
        <v>0.8936170212765957</v>
      </c>
    </row>
    <row r="242" spans="1:6" ht="13.5" thickBot="1">
      <c r="A242" s="27" t="s">
        <v>387</v>
      </c>
      <c r="B242" s="28"/>
      <c r="C242" s="150" t="s">
        <v>456</v>
      </c>
      <c r="D242" s="144">
        <v>13</v>
      </c>
      <c r="E242" s="73">
        <v>10</v>
      </c>
      <c r="F242" s="31">
        <f t="shared" si="4"/>
        <v>0.7692307692307693</v>
      </c>
    </row>
    <row r="243" spans="1:6" ht="13.5" thickBot="1">
      <c r="A243" s="43" t="s">
        <v>388</v>
      </c>
      <c r="B243" s="43"/>
      <c r="C243" s="150" t="s">
        <v>457</v>
      </c>
      <c r="D243" s="101">
        <v>8</v>
      </c>
      <c r="E243" s="71"/>
      <c r="F243" s="31">
        <f t="shared" si="4"/>
        <v>0</v>
      </c>
    </row>
    <row r="244" spans="1:6" ht="13.5" thickBot="1">
      <c r="A244" s="27" t="s">
        <v>389</v>
      </c>
      <c r="B244" s="28"/>
      <c r="C244" s="150" t="s">
        <v>458</v>
      </c>
      <c r="D244" s="142">
        <v>733</v>
      </c>
      <c r="E244" s="67">
        <v>87</v>
      </c>
      <c r="F244" s="31">
        <f t="shared" si="4"/>
        <v>0.11869031377899045</v>
      </c>
    </row>
    <row r="245" spans="1:6" ht="13.5" thickBot="1">
      <c r="A245" s="217" t="s">
        <v>459</v>
      </c>
      <c r="B245" s="218"/>
      <c r="C245" s="149" t="s">
        <v>460</v>
      </c>
      <c r="D245" s="141">
        <f>D246+D247+D248+D249+D250+D251+D252+D253+D254+D255</f>
        <v>3798</v>
      </c>
      <c r="E245" s="65">
        <f>E246+E247+E248+E249+E250+E251+E252+E253+E254+E255</f>
        <v>2612</v>
      </c>
      <c r="F245" s="26">
        <f t="shared" si="4"/>
        <v>0.6877303844128488</v>
      </c>
    </row>
    <row r="246" spans="1:6" ht="13.5" thickBot="1">
      <c r="A246" s="27" t="s">
        <v>365</v>
      </c>
      <c r="B246" s="28"/>
      <c r="C246" s="150" t="s">
        <v>461</v>
      </c>
      <c r="D246" s="142">
        <v>2723</v>
      </c>
      <c r="E246" s="67">
        <v>2167</v>
      </c>
      <c r="F246" s="31">
        <f t="shared" si="4"/>
        <v>0.795813441057657</v>
      </c>
    </row>
    <row r="247" spans="1:6" ht="13.5" thickBot="1">
      <c r="A247" s="32" t="s">
        <v>360</v>
      </c>
      <c r="B247" s="43"/>
      <c r="C247" s="150" t="s">
        <v>462</v>
      </c>
      <c r="D247" s="142">
        <v>4</v>
      </c>
      <c r="E247" s="67"/>
      <c r="F247" s="31">
        <f t="shared" si="4"/>
        <v>0</v>
      </c>
    </row>
    <row r="248" spans="1:6" ht="13.5" thickBot="1">
      <c r="A248" s="43" t="s">
        <v>382</v>
      </c>
      <c r="B248" s="53"/>
      <c r="C248" s="150" t="s">
        <v>463</v>
      </c>
      <c r="D248" s="142">
        <v>539</v>
      </c>
      <c r="E248" s="67">
        <v>88</v>
      </c>
      <c r="F248" s="31">
        <f t="shared" si="4"/>
        <v>0.16326530612244897</v>
      </c>
    </row>
    <row r="249" spans="1:6" ht="13.5" thickBot="1">
      <c r="A249" s="44" t="s">
        <v>383</v>
      </c>
      <c r="B249" s="53"/>
      <c r="C249" s="150" t="s">
        <v>464</v>
      </c>
      <c r="D249" s="143">
        <v>47</v>
      </c>
      <c r="E249" s="74">
        <v>32</v>
      </c>
      <c r="F249" s="31">
        <f t="shared" si="4"/>
        <v>0.6808510638297872</v>
      </c>
    </row>
    <row r="250" spans="1:6" ht="13.5" thickBot="1">
      <c r="A250" s="44" t="s">
        <v>361</v>
      </c>
      <c r="B250" s="53"/>
      <c r="C250" s="150" t="s">
        <v>465</v>
      </c>
      <c r="D250" s="101">
        <v>8</v>
      </c>
      <c r="E250" s="71">
        <v>1</v>
      </c>
      <c r="F250" s="31">
        <f t="shared" si="4"/>
        <v>0.125</v>
      </c>
    </row>
    <row r="251" spans="1:6" ht="13.5" thickBot="1">
      <c r="A251" s="44" t="s">
        <v>384</v>
      </c>
      <c r="B251" s="53"/>
      <c r="C251" s="150" t="s">
        <v>466</v>
      </c>
      <c r="D251" s="143">
        <v>274</v>
      </c>
      <c r="E251" s="74">
        <v>183</v>
      </c>
      <c r="F251" s="31">
        <f t="shared" si="4"/>
        <v>0.6678832116788321</v>
      </c>
    </row>
    <row r="252" spans="1:6" ht="13.5" thickBot="1">
      <c r="A252" s="44" t="s">
        <v>386</v>
      </c>
      <c r="B252" s="53"/>
      <c r="C252" s="150" t="s">
        <v>467</v>
      </c>
      <c r="D252" s="144">
        <v>35</v>
      </c>
      <c r="E252" s="73">
        <v>6</v>
      </c>
      <c r="F252" s="31">
        <f t="shared" si="4"/>
        <v>0.17142857142857143</v>
      </c>
    </row>
    <row r="253" spans="1:6" ht="13.5" thickBot="1">
      <c r="A253" s="44" t="s">
        <v>468</v>
      </c>
      <c r="B253" s="53"/>
      <c r="C253" s="150" t="s">
        <v>470</v>
      </c>
      <c r="D253" s="144">
        <v>133</v>
      </c>
      <c r="E253" s="73">
        <v>133</v>
      </c>
      <c r="F253" s="31">
        <f t="shared" si="4"/>
        <v>1</v>
      </c>
    </row>
    <row r="254" spans="1:6" ht="13.5" thickBot="1">
      <c r="A254" s="27" t="s">
        <v>387</v>
      </c>
      <c r="B254" s="28"/>
      <c r="C254" s="150" t="s">
        <v>471</v>
      </c>
      <c r="D254" s="144">
        <v>2</v>
      </c>
      <c r="E254" s="73"/>
      <c r="F254" s="31">
        <f t="shared" si="4"/>
        <v>0</v>
      </c>
    </row>
    <row r="255" spans="1:6" ht="13.5" thickBot="1">
      <c r="A255" s="43" t="s">
        <v>389</v>
      </c>
      <c r="B255" s="33"/>
      <c r="C255" s="47" t="s">
        <v>472</v>
      </c>
      <c r="D255" s="144">
        <v>33</v>
      </c>
      <c r="E255" s="73">
        <v>2</v>
      </c>
      <c r="F255" s="75">
        <f t="shared" si="4"/>
        <v>0.06060606060606061</v>
      </c>
    </row>
    <row r="256" spans="1:6" ht="34.5" thickBot="1">
      <c r="A256" s="76" t="s">
        <v>473</v>
      </c>
      <c r="B256" s="22"/>
      <c r="C256" s="41" t="s">
        <v>474</v>
      </c>
      <c r="D256" s="78">
        <f>D257</f>
        <v>251</v>
      </c>
      <c r="E256" s="78">
        <f>E257</f>
        <v>0</v>
      </c>
      <c r="F256" s="75">
        <f t="shared" si="4"/>
        <v>0</v>
      </c>
    </row>
    <row r="257" spans="1:6" ht="23.25" thickBot="1">
      <c r="A257" s="32" t="s">
        <v>475</v>
      </c>
      <c r="B257" s="219"/>
      <c r="C257" s="147" t="s">
        <v>476</v>
      </c>
      <c r="D257" s="72">
        <v>251</v>
      </c>
      <c r="E257" s="73"/>
      <c r="F257" s="75">
        <f t="shared" si="4"/>
        <v>0</v>
      </c>
    </row>
    <row r="258" spans="1:6" ht="23.25" thickBot="1">
      <c r="A258" s="39" t="s">
        <v>500</v>
      </c>
      <c r="B258" s="40"/>
      <c r="C258" s="148" t="s">
        <v>501</v>
      </c>
      <c r="D258" s="78">
        <f>D259+D260+D261</f>
        <v>145</v>
      </c>
      <c r="E258" s="78">
        <f>E259+E260+E261</f>
        <v>113</v>
      </c>
      <c r="F258" s="75">
        <f t="shared" si="4"/>
        <v>0.7793103448275862</v>
      </c>
    </row>
    <row r="259" spans="1:6" ht="13.5" thickBot="1">
      <c r="A259" s="43" t="s">
        <v>361</v>
      </c>
      <c r="B259" s="58"/>
      <c r="C259" s="147" t="s">
        <v>502</v>
      </c>
      <c r="D259" s="72">
        <v>22</v>
      </c>
      <c r="E259" s="73">
        <v>14</v>
      </c>
      <c r="F259" s="75">
        <f t="shared" si="4"/>
        <v>0.6363636363636364</v>
      </c>
    </row>
    <row r="260" spans="1:6" ht="13.5" thickBot="1">
      <c r="A260" s="44" t="s">
        <v>468</v>
      </c>
      <c r="B260" s="28"/>
      <c r="C260" s="47" t="s">
        <v>503</v>
      </c>
      <c r="D260" s="72">
        <v>5</v>
      </c>
      <c r="E260" s="73"/>
      <c r="F260" s="75">
        <f t="shared" si="4"/>
        <v>0</v>
      </c>
    </row>
    <row r="261" spans="1:6" ht="13.5" thickBot="1">
      <c r="A261" s="43" t="s">
        <v>389</v>
      </c>
      <c r="B261" s="43"/>
      <c r="C261" s="37" t="s">
        <v>504</v>
      </c>
      <c r="D261" s="72">
        <v>118</v>
      </c>
      <c r="E261" s="73">
        <v>99</v>
      </c>
      <c r="F261" s="75">
        <f t="shared" si="4"/>
        <v>0.8389830508474576</v>
      </c>
    </row>
    <row r="262" spans="1:6" ht="33" thickBot="1">
      <c r="A262" s="79" t="s">
        <v>477</v>
      </c>
      <c r="B262" s="79"/>
      <c r="C262" s="80" t="s">
        <v>478</v>
      </c>
      <c r="D262" s="81">
        <f>D263+D271</f>
        <v>4537</v>
      </c>
      <c r="E262" s="81">
        <f>E263+E271</f>
        <v>3201</v>
      </c>
      <c r="F262" s="82">
        <f t="shared" si="4"/>
        <v>0.7055322900595107</v>
      </c>
    </row>
    <row r="263" spans="1:6" ht="57" thickBot="1">
      <c r="A263" s="22" t="s">
        <v>479</v>
      </c>
      <c r="B263" s="22"/>
      <c r="C263" s="24" t="s">
        <v>480</v>
      </c>
      <c r="D263" s="55">
        <f>D264+D265+D266+D267+D268+D269+D270</f>
        <v>1267</v>
      </c>
      <c r="E263" s="55">
        <f>E264+E265+E266+E267+E268+E269+E270</f>
        <v>910</v>
      </c>
      <c r="F263" s="83">
        <f t="shared" si="4"/>
        <v>0.7182320441988951</v>
      </c>
    </row>
    <row r="264" spans="1:6" ht="13.5" thickBot="1">
      <c r="A264" s="32" t="s">
        <v>365</v>
      </c>
      <c r="B264" s="28"/>
      <c r="C264" s="47" t="s">
        <v>481</v>
      </c>
      <c r="D264" s="66">
        <v>1033</v>
      </c>
      <c r="E264" s="67">
        <v>872</v>
      </c>
      <c r="F264" s="75">
        <f t="shared" si="4"/>
        <v>0.8441432720232332</v>
      </c>
    </row>
    <row r="265" spans="1:6" ht="13.5" thickBot="1">
      <c r="A265" s="32" t="s">
        <v>360</v>
      </c>
      <c r="B265" s="43"/>
      <c r="C265" s="52" t="s">
        <v>482</v>
      </c>
      <c r="D265" s="66">
        <v>4</v>
      </c>
      <c r="E265" s="67"/>
      <c r="F265" s="75">
        <f t="shared" si="4"/>
        <v>0</v>
      </c>
    </row>
    <row r="266" spans="1:6" ht="13.5" thickBot="1">
      <c r="A266" s="43" t="s">
        <v>382</v>
      </c>
      <c r="B266" s="53"/>
      <c r="C266" s="47" t="s">
        <v>483</v>
      </c>
      <c r="D266" s="66">
        <v>204</v>
      </c>
      <c r="E266" s="67">
        <v>32</v>
      </c>
      <c r="F266" s="75">
        <f t="shared" si="4"/>
        <v>0.1568627450980392</v>
      </c>
    </row>
    <row r="267" spans="1:6" ht="13.5" thickBot="1">
      <c r="A267" s="44" t="s">
        <v>383</v>
      </c>
      <c r="B267" s="53"/>
      <c r="C267" s="52" t="s">
        <v>484</v>
      </c>
      <c r="D267" s="66">
        <v>5</v>
      </c>
      <c r="E267" s="67"/>
      <c r="F267" s="75">
        <f t="shared" si="4"/>
        <v>0</v>
      </c>
    </row>
    <row r="268" spans="1:6" ht="13.5" thickBot="1">
      <c r="A268" s="44" t="s">
        <v>361</v>
      </c>
      <c r="B268" s="53"/>
      <c r="C268" s="47" t="s">
        <v>485</v>
      </c>
      <c r="D268" s="66">
        <v>6</v>
      </c>
      <c r="E268" s="67">
        <v>1</v>
      </c>
      <c r="F268" s="75">
        <f t="shared" si="4"/>
        <v>0.16666666666666666</v>
      </c>
    </row>
    <row r="269" spans="1:6" ht="13.5" thickBot="1">
      <c r="A269" s="44" t="s">
        <v>468</v>
      </c>
      <c r="B269" s="53"/>
      <c r="C269" s="47" t="s">
        <v>486</v>
      </c>
      <c r="D269" s="66">
        <v>10</v>
      </c>
      <c r="E269" s="67">
        <v>5</v>
      </c>
      <c r="F269" s="75">
        <f t="shared" si="4"/>
        <v>0.5</v>
      </c>
    </row>
    <row r="270" spans="1:6" ht="13.5" thickBot="1">
      <c r="A270" s="43" t="s">
        <v>389</v>
      </c>
      <c r="B270" s="53"/>
      <c r="C270" s="47" t="s">
        <v>487</v>
      </c>
      <c r="D270" s="66">
        <v>5</v>
      </c>
      <c r="E270" s="67"/>
      <c r="F270" s="75">
        <f t="shared" si="4"/>
        <v>0</v>
      </c>
    </row>
    <row r="271" spans="1:6" ht="68.25" thickBot="1">
      <c r="A271" s="48" t="s">
        <v>488</v>
      </c>
      <c r="B271" s="49"/>
      <c r="C271" s="94" t="s">
        <v>489</v>
      </c>
      <c r="D271" s="65">
        <f>D272+D273+D274+D275+D276+D277+D278+D279+D280+D281</f>
        <v>3270</v>
      </c>
      <c r="E271" s="65">
        <f>E272+E273+E274+E275+E276+E277+E278+E279+E280+E281</f>
        <v>2291</v>
      </c>
      <c r="F271" s="83">
        <f t="shared" si="4"/>
        <v>0.7006116207951071</v>
      </c>
    </row>
    <row r="272" spans="1:6" ht="13.5" thickBot="1">
      <c r="A272" s="32" t="s">
        <v>365</v>
      </c>
      <c r="B272" s="43"/>
      <c r="C272" s="52" t="s">
        <v>490</v>
      </c>
      <c r="D272" s="66">
        <v>2598</v>
      </c>
      <c r="E272" s="67">
        <v>2154</v>
      </c>
      <c r="F272" s="75">
        <f t="shared" si="4"/>
        <v>0.8290993071593533</v>
      </c>
    </row>
    <row r="273" spans="1:6" ht="13.5" thickBot="1">
      <c r="A273" s="32" t="s">
        <v>360</v>
      </c>
      <c r="B273" s="32"/>
      <c r="C273" s="52" t="s">
        <v>491</v>
      </c>
      <c r="D273" s="68">
        <v>7</v>
      </c>
      <c r="E273" s="69">
        <v>3</v>
      </c>
      <c r="F273" s="75">
        <f t="shared" si="4"/>
        <v>0.42857142857142855</v>
      </c>
    </row>
    <row r="274" spans="1:6" ht="13.5" thickBot="1">
      <c r="A274" s="43" t="s">
        <v>382</v>
      </c>
      <c r="B274" s="43"/>
      <c r="C274" s="52" t="s">
        <v>492</v>
      </c>
      <c r="D274" s="70">
        <v>514</v>
      </c>
      <c r="E274" s="71">
        <v>62</v>
      </c>
      <c r="F274" s="75">
        <f t="shared" si="4"/>
        <v>0.12062256809338522</v>
      </c>
    </row>
    <row r="275" spans="1:6" ht="13.5" thickBot="1">
      <c r="A275" s="44" t="s">
        <v>383</v>
      </c>
      <c r="B275" s="44"/>
      <c r="C275" s="52" t="s">
        <v>493</v>
      </c>
      <c r="D275" s="72">
        <v>35</v>
      </c>
      <c r="E275" s="73">
        <v>20</v>
      </c>
      <c r="F275" s="75">
        <f t="shared" si="4"/>
        <v>0.5714285714285714</v>
      </c>
    </row>
    <row r="276" spans="1:6" ht="13.5" thickBot="1">
      <c r="A276" s="44" t="s">
        <v>361</v>
      </c>
      <c r="B276" s="43"/>
      <c r="C276" s="52" t="s">
        <v>494</v>
      </c>
      <c r="D276" s="72">
        <v>4</v>
      </c>
      <c r="E276" s="73"/>
      <c r="F276" s="75">
        <f t="shared" si="4"/>
        <v>0</v>
      </c>
    </row>
    <row r="277" spans="1:6" ht="13.5" thickBot="1">
      <c r="A277" s="44" t="s">
        <v>384</v>
      </c>
      <c r="B277" s="43"/>
      <c r="C277" s="52" t="s">
        <v>495</v>
      </c>
      <c r="D277" s="72">
        <v>13</v>
      </c>
      <c r="E277" s="73">
        <v>4</v>
      </c>
      <c r="F277" s="75">
        <f t="shared" si="4"/>
        <v>0.3076923076923077</v>
      </c>
    </row>
    <row r="278" spans="1:6" ht="13.5" thickBot="1">
      <c r="A278" s="44" t="s">
        <v>386</v>
      </c>
      <c r="B278" s="43"/>
      <c r="C278" s="52" t="s">
        <v>496</v>
      </c>
      <c r="D278" s="72">
        <v>8</v>
      </c>
      <c r="E278" s="73"/>
      <c r="F278" s="75">
        <f t="shared" si="4"/>
        <v>0</v>
      </c>
    </row>
    <row r="279" spans="1:6" ht="13.5" thickBot="1">
      <c r="A279" s="44" t="s">
        <v>468</v>
      </c>
      <c r="B279" s="44"/>
      <c r="C279" s="52" t="s">
        <v>497</v>
      </c>
      <c r="D279" s="72">
        <v>40</v>
      </c>
      <c r="E279" s="73">
        <v>29</v>
      </c>
      <c r="F279" s="75">
        <f t="shared" si="4"/>
        <v>0.725</v>
      </c>
    </row>
    <row r="280" spans="1:6" ht="13.5" thickBot="1">
      <c r="A280" s="27" t="s">
        <v>387</v>
      </c>
      <c r="B280" s="43"/>
      <c r="C280" s="52" t="s">
        <v>498</v>
      </c>
      <c r="D280" s="70">
        <v>11</v>
      </c>
      <c r="E280" s="71">
        <v>1</v>
      </c>
      <c r="F280" s="75">
        <f t="shared" si="4"/>
        <v>0.09090909090909091</v>
      </c>
    </row>
    <row r="281" spans="1:6" ht="13.5" thickBot="1">
      <c r="A281" s="43" t="s">
        <v>389</v>
      </c>
      <c r="B281" s="43"/>
      <c r="C281" s="52" t="s">
        <v>499</v>
      </c>
      <c r="D281" s="66">
        <v>40</v>
      </c>
      <c r="E281" s="67">
        <v>18</v>
      </c>
      <c r="F281" s="75">
        <f t="shared" si="4"/>
        <v>0.45</v>
      </c>
    </row>
    <row r="282" spans="1:6" ht="22.5" thickBot="1">
      <c r="A282" s="84" t="s">
        <v>363</v>
      </c>
      <c r="B282" s="79"/>
      <c r="C282" s="86" t="s">
        <v>336</v>
      </c>
      <c r="D282" s="87">
        <v>283</v>
      </c>
      <c r="E282" s="98">
        <v>232</v>
      </c>
      <c r="F282" s="82">
        <f t="shared" si="4"/>
        <v>0.8197879858657244</v>
      </c>
    </row>
    <row r="283" spans="1:6" ht="13.5" thickBot="1">
      <c r="A283" s="48" t="s">
        <v>729</v>
      </c>
      <c r="B283" s="22"/>
      <c r="C283" s="50" t="s">
        <v>730</v>
      </c>
      <c r="D283" s="65">
        <f>D284+D285+D286+D287+D288</f>
        <v>283</v>
      </c>
      <c r="E283" s="65">
        <f>E284+E285+E286+E287+E288</f>
        <v>232</v>
      </c>
      <c r="F283" s="75">
        <f t="shared" si="4"/>
        <v>0.8197879858657244</v>
      </c>
    </row>
    <row r="284" spans="1:6" ht="13.5" thickBot="1">
      <c r="A284" s="44" t="s">
        <v>361</v>
      </c>
      <c r="B284" s="43"/>
      <c r="C284" s="52" t="s">
        <v>731</v>
      </c>
      <c r="D284" s="66">
        <v>120</v>
      </c>
      <c r="E284" s="67">
        <v>105</v>
      </c>
      <c r="F284" s="75">
        <f t="shared" si="4"/>
        <v>0.875</v>
      </c>
    </row>
    <row r="285" spans="1:6" ht="13.5" thickBot="1">
      <c r="A285" s="44" t="s">
        <v>386</v>
      </c>
      <c r="B285" s="43"/>
      <c r="C285" s="52" t="s">
        <v>732</v>
      </c>
      <c r="D285" s="66">
        <v>10</v>
      </c>
      <c r="E285" s="67">
        <v>5</v>
      </c>
      <c r="F285" s="75">
        <f t="shared" si="4"/>
        <v>0.5</v>
      </c>
    </row>
    <row r="286" spans="1:6" ht="13.5" thickBot="1">
      <c r="A286" s="44" t="s">
        <v>468</v>
      </c>
      <c r="B286" s="43"/>
      <c r="C286" s="52" t="s">
        <v>733</v>
      </c>
      <c r="D286" s="66">
        <v>45</v>
      </c>
      <c r="E286" s="67">
        <v>39</v>
      </c>
      <c r="F286" s="75">
        <f t="shared" si="4"/>
        <v>0.8666666666666667</v>
      </c>
    </row>
    <row r="287" spans="1:6" ht="13.5" thickBot="1">
      <c r="A287" s="27" t="s">
        <v>387</v>
      </c>
      <c r="B287" s="43"/>
      <c r="C287" s="52" t="s">
        <v>734</v>
      </c>
      <c r="D287" s="66">
        <v>15</v>
      </c>
      <c r="E287" s="67">
        <v>6</v>
      </c>
      <c r="F287" s="75">
        <f t="shared" si="4"/>
        <v>0.4</v>
      </c>
    </row>
    <row r="288" spans="1:6" ht="13.5" thickBot="1">
      <c r="A288" s="43" t="s">
        <v>389</v>
      </c>
      <c r="B288" s="43"/>
      <c r="C288" s="52" t="s">
        <v>735</v>
      </c>
      <c r="D288" s="66">
        <v>93</v>
      </c>
      <c r="E288" s="67">
        <v>77</v>
      </c>
      <c r="F288" s="75">
        <f t="shared" si="4"/>
        <v>0.8279569892473119</v>
      </c>
    </row>
    <row r="289" spans="1:6" ht="23.25" thickBot="1">
      <c r="A289" s="89" t="s">
        <v>505</v>
      </c>
      <c r="B289" s="112"/>
      <c r="C289" s="90" t="s">
        <v>337</v>
      </c>
      <c r="D289" s="91">
        <f>D290+D301+D302</f>
        <v>6417</v>
      </c>
      <c r="E289" s="91">
        <f>E290+E301+E302</f>
        <v>4885</v>
      </c>
      <c r="F289" s="88">
        <f t="shared" si="4"/>
        <v>0.7612591553685523</v>
      </c>
    </row>
    <row r="290" spans="1:6" ht="45.75" thickBot="1">
      <c r="A290" s="22" t="s">
        <v>516</v>
      </c>
      <c r="B290" s="22"/>
      <c r="C290" s="86" t="s">
        <v>338</v>
      </c>
      <c r="D290" s="87">
        <f>D291+D292+D293+D294+D295+D296+D297+D298+D299+D300</f>
        <v>5613</v>
      </c>
      <c r="E290" s="87">
        <f>E291+E292+E293+E294+E295+E296+E297+E298+E299+E300</f>
        <v>4220</v>
      </c>
      <c r="F290" s="82">
        <f t="shared" si="4"/>
        <v>0.7518261179404953</v>
      </c>
    </row>
    <row r="291" spans="1:6" ht="13.5" thickBot="1">
      <c r="A291" s="32" t="s">
        <v>365</v>
      </c>
      <c r="B291" s="43"/>
      <c r="C291" s="52" t="s">
        <v>506</v>
      </c>
      <c r="D291" s="66">
        <v>5240</v>
      </c>
      <c r="E291" s="67">
        <v>3984</v>
      </c>
      <c r="F291" s="75">
        <f t="shared" si="4"/>
        <v>0.7603053435114504</v>
      </c>
    </row>
    <row r="292" spans="1:6" ht="13.5" thickBot="1">
      <c r="A292" s="32" t="s">
        <v>360</v>
      </c>
      <c r="B292" s="28"/>
      <c r="C292" s="52" t="s">
        <v>507</v>
      </c>
      <c r="D292" s="66">
        <v>8</v>
      </c>
      <c r="E292" s="67">
        <v>2</v>
      </c>
      <c r="F292" s="75">
        <f t="shared" si="4"/>
        <v>0.25</v>
      </c>
    </row>
    <row r="293" spans="1:6" ht="13.5" thickBot="1">
      <c r="A293" s="43" t="s">
        <v>382</v>
      </c>
      <c r="B293" s="43"/>
      <c r="C293" s="52" t="s">
        <v>508</v>
      </c>
      <c r="D293" s="66">
        <v>180</v>
      </c>
      <c r="E293" s="67">
        <v>119</v>
      </c>
      <c r="F293" s="75">
        <f t="shared" si="4"/>
        <v>0.6611111111111111</v>
      </c>
    </row>
    <row r="294" spans="1:6" ht="13.5" thickBot="1">
      <c r="A294" s="44" t="s">
        <v>383</v>
      </c>
      <c r="B294" s="43"/>
      <c r="C294" s="52" t="s">
        <v>509</v>
      </c>
      <c r="D294" s="68">
        <v>43</v>
      </c>
      <c r="E294" s="74">
        <v>43</v>
      </c>
      <c r="F294" s="75">
        <f t="shared" si="4"/>
        <v>1</v>
      </c>
    </row>
    <row r="295" spans="1:6" ht="13.5" thickBot="1">
      <c r="A295" s="44" t="s">
        <v>361</v>
      </c>
      <c r="B295" s="43"/>
      <c r="C295" s="52" t="s">
        <v>510</v>
      </c>
      <c r="D295" s="70">
        <v>5</v>
      </c>
      <c r="E295" s="71">
        <v>3</v>
      </c>
      <c r="F295" s="75">
        <f t="shared" si="4"/>
        <v>0.6</v>
      </c>
    </row>
    <row r="296" spans="1:6" ht="13.5" thickBot="1">
      <c r="A296" s="44" t="s">
        <v>386</v>
      </c>
      <c r="B296" s="43"/>
      <c r="C296" s="52" t="s">
        <v>511</v>
      </c>
      <c r="D296" s="72">
        <v>5</v>
      </c>
      <c r="E296" s="73">
        <v>1</v>
      </c>
      <c r="F296" s="75">
        <f t="shared" si="4"/>
        <v>0.2</v>
      </c>
    </row>
    <row r="297" spans="1:6" ht="13.5" thickBot="1">
      <c r="A297" s="44" t="s">
        <v>468</v>
      </c>
      <c r="B297" s="43"/>
      <c r="C297" s="52" t="s">
        <v>512</v>
      </c>
      <c r="D297" s="72">
        <v>51</v>
      </c>
      <c r="E297" s="73">
        <v>15</v>
      </c>
      <c r="F297" s="75">
        <f t="shared" si="4"/>
        <v>0.29411764705882354</v>
      </c>
    </row>
    <row r="298" spans="1:6" ht="13.5" thickBot="1">
      <c r="A298" s="27" t="s">
        <v>387</v>
      </c>
      <c r="B298" s="43"/>
      <c r="C298" s="52" t="s">
        <v>515</v>
      </c>
      <c r="D298" s="72">
        <v>5</v>
      </c>
      <c r="E298" s="73"/>
      <c r="F298" s="75">
        <f t="shared" si="4"/>
        <v>0</v>
      </c>
    </row>
    <row r="299" spans="1:6" ht="13.5" thickBot="1">
      <c r="A299" s="43" t="s">
        <v>388</v>
      </c>
      <c r="B299" s="43"/>
      <c r="C299" s="52" t="s">
        <v>513</v>
      </c>
      <c r="D299" s="72">
        <v>5</v>
      </c>
      <c r="E299" s="73"/>
      <c r="F299" s="75">
        <f t="shared" si="4"/>
        <v>0</v>
      </c>
    </row>
    <row r="300" spans="1:6" ht="13.5" thickBot="1">
      <c r="A300" s="43" t="s">
        <v>389</v>
      </c>
      <c r="B300" s="43"/>
      <c r="C300" s="52" t="s">
        <v>514</v>
      </c>
      <c r="D300" s="72">
        <v>71</v>
      </c>
      <c r="E300" s="73">
        <v>53</v>
      </c>
      <c r="F300" s="75">
        <f t="shared" si="4"/>
        <v>0.7464788732394366</v>
      </c>
    </row>
    <row r="301" spans="1:6" ht="23.25" thickBot="1">
      <c r="A301" s="39" t="s">
        <v>518</v>
      </c>
      <c r="B301" s="22"/>
      <c r="C301" s="92" t="s">
        <v>519</v>
      </c>
      <c r="D301" s="78">
        <v>7</v>
      </c>
      <c r="E301" s="93">
        <v>4</v>
      </c>
      <c r="F301" s="83">
        <f t="shared" si="4"/>
        <v>0.5714285714285714</v>
      </c>
    </row>
    <row r="302" spans="1:6" ht="13.5" thickBot="1">
      <c r="A302" s="39" t="s">
        <v>520</v>
      </c>
      <c r="B302" s="39"/>
      <c r="C302" s="94" t="s">
        <v>522</v>
      </c>
      <c r="D302" s="78">
        <v>797</v>
      </c>
      <c r="E302" s="93">
        <v>661</v>
      </c>
      <c r="F302" s="83">
        <f t="shared" si="4"/>
        <v>0.8293601003764115</v>
      </c>
    </row>
    <row r="303" spans="1:6" ht="23.25" thickBot="1">
      <c r="A303" s="32" t="s">
        <v>523</v>
      </c>
      <c r="B303" s="43"/>
      <c r="C303" s="41" t="s">
        <v>521</v>
      </c>
      <c r="D303" s="78">
        <v>797</v>
      </c>
      <c r="E303" s="93">
        <v>661</v>
      </c>
      <c r="F303" s="83">
        <f t="shared" si="4"/>
        <v>0.8293601003764115</v>
      </c>
    </row>
    <row r="304" spans="1:6" ht="23.25" thickBot="1">
      <c r="A304" s="59" t="s">
        <v>517</v>
      </c>
      <c r="B304" s="112"/>
      <c r="C304" s="21" t="s">
        <v>339</v>
      </c>
      <c r="D304" s="16">
        <f>D306+D319+D347+D349+D352+D384</f>
        <v>139670</v>
      </c>
      <c r="E304" s="16">
        <f>E306+E319+E347+E349+E352+E384</f>
        <v>108269</v>
      </c>
      <c r="F304" s="88">
        <f t="shared" si="4"/>
        <v>0.7751772034080332</v>
      </c>
    </row>
    <row r="305" spans="1:6" ht="13.5" thickBot="1">
      <c r="A305" s="35" t="s">
        <v>358</v>
      </c>
      <c r="B305" s="79"/>
      <c r="C305" s="61" t="s">
        <v>340</v>
      </c>
      <c r="D305" s="19">
        <f>D306+D319+D347+D349+D352</f>
        <v>138613</v>
      </c>
      <c r="E305" s="19">
        <f>E306+E319+E347+E349+E352</f>
        <v>107615</v>
      </c>
      <c r="F305" s="88">
        <f t="shared" si="4"/>
        <v>0.7763701817289864</v>
      </c>
    </row>
    <row r="306" spans="1:6" ht="13.5" thickBot="1">
      <c r="A306" s="35" t="s">
        <v>524</v>
      </c>
      <c r="B306" s="79"/>
      <c r="C306" s="61" t="s">
        <v>525</v>
      </c>
      <c r="D306" s="19">
        <f>D307+D308+D309+D310+D311+D312+D313+D314+D315+D316+D317+D318</f>
        <v>21107</v>
      </c>
      <c r="E306" s="19">
        <f>E307+E308+E309+E310+E311+E312+E313+E314+E315+E316+E317+E318</f>
        <v>15435</v>
      </c>
      <c r="F306" s="82">
        <f t="shared" si="4"/>
        <v>0.7312739849339082</v>
      </c>
    </row>
    <row r="307" spans="1:6" ht="13.5" thickBot="1">
      <c r="A307" s="32" t="s">
        <v>365</v>
      </c>
      <c r="B307" s="43"/>
      <c r="C307" s="29" t="s">
        <v>526</v>
      </c>
      <c r="D307" s="70">
        <v>12830</v>
      </c>
      <c r="E307" s="71">
        <v>11237</v>
      </c>
      <c r="F307" s="75">
        <f t="shared" si="4"/>
        <v>0.8758378799688231</v>
      </c>
    </row>
    <row r="308" spans="1:6" ht="13.5" thickBot="1">
      <c r="A308" s="32" t="s">
        <v>360</v>
      </c>
      <c r="B308" s="32"/>
      <c r="C308" s="29" t="s">
        <v>527</v>
      </c>
      <c r="D308" s="70">
        <v>588</v>
      </c>
      <c r="E308" s="71">
        <v>156</v>
      </c>
      <c r="F308" s="75">
        <f t="shared" si="4"/>
        <v>0.2653061224489796</v>
      </c>
    </row>
    <row r="309" spans="1:6" ht="13.5" thickBot="1">
      <c r="A309" s="43" t="s">
        <v>382</v>
      </c>
      <c r="B309" s="43"/>
      <c r="C309" s="29" t="s">
        <v>528</v>
      </c>
      <c r="D309" s="66">
        <v>2601</v>
      </c>
      <c r="E309" s="67">
        <v>350</v>
      </c>
      <c r="F309" s="75">
        <f t="shared" si="4"/>
        <v>0.13456362937331795</v>
      </c>
    </row>
    <row r="310" spans="1:6" ht="13.5" thickBot="1">
      <c r="A310" s="44" t="s">
        <v>383</v>
      </c>
      <c r="B310" s="44"/>
      <c r="C310" s="29" t="s">
        <v>529</v>
      </c>
      <c r="D310" s="66">
        <v>29</v>
      </c>
      <c r="E310" s="67">
        <v>29</v>
      </c>
      <c r="F310" s="75">
        <f t="shared" si="4"/>
        <v>1</v>
      </c>
    </row>
    <row r="311" spans="1:6" ht="13.5" thickBot="1">
      <c r="A311" s="44" t="s">
        <v>361</v>
      </c>
      <c r="B311" s="44"/>
      <c r="C311" s="29" t="s">
        <v>530</v>
      </c>
      <c r="D311" s="66">
        <v>2</v>
      </c>
      <c r="E311" s="67">
        <v>2</v>
      </c>
      <c r="F311" s="75">
        <f t="shared" si="4"/>
        <v>1</v>
      </c>
    </row>
    <row r="312" spans="1:6" ht="13.5" thickBot="1">
      <c r="A312" s="44" t="s">
        <v>384</v>
      </c>
      <c r="B312" s="44"/>
      <c r="C312" s="29" t="s">
        <v>531</v>
      </c>
      <c r="D312" s="66">
        <v>1536</v>
      </c>
      <c r="E312" s="67">
        <v>1365</v>
      </c>
      <c r="F312" s="75">
        <f aca="true" t="shared" si="5" ref="F312:F373">E312/D312</f>
        <v>0.888671875</v>
      </c>
    </row>
    <row r="313" spans="1:6" ht="13.5" thickBot="1">
      <c r="A313" s="44" t="s">
        <v>386</v>
      </c>
      <c r="B313" s="44"/>
      <c r="C313" s="29" t="s">
        <v>532</v>
      </c>
      <c r="D313" s="66">
        <v>182</v>
      </c>
      <c r="E313" s="67">
        <v>84</v>
      </c>
      <c r="F313" s="75">
        <f t="shared" si="5"/>
        <v>0.46153846153846156</v>
      </c>
    </row>
    <row r="314" spans="1:6" ht="13.5" thickBot="1">
      <c r="A314" s="44" t="s">
        <v>468</v>
      </c>
      <c r="B314" s="44"/>
      <c r="C314" s="29" t="s">
        <v>533</v>
      </c>
      <c r="D314" s="66">
        <v>48</v>
      </c>
      <c r="E314" s="67">
        <v>33</v>
      </c>
      <c r="F314" s="75">
        <f t="shared" si="5"/>
        <v>0.6875</v>
      </c>
    </row>
    <row r="315" spans="1:6" ht="34.5" thickBot="1">
      <c r="A315" s="27" t="s">
        <v>537</v>
      </c>
      <c r="B315" s="27"/>
      <c r="C315" s="29" t="s">
        <v>538</v>
      </c>
      <c r="D315" s="66">
        <v>131</v>
      </c>
      <c r="E315" s="67">
        <v>38</v>
      </c>
      <c r="F315" s="75">
        <f t="shared" si="5"/>
        <v>0.2900763358778626</v>
      </c>
    </row>
    <row r="316" spans="1:6" ht="13.5" thickBot="1">
      <c r="A316" s="43" t="s">
        <v>387</v>
      </c>
      <c r="B316" s="43"/>
      <c r="C316" s="29" t="s">
        <v>534</v>
      </c>
      <c r="D316" s="66">
        <v>13</v>
      </c>
      <c r="E316" s="67">
        <v>12</v>
      </c>
      <c r="F316" s="75">
        <f t="shared" si="5"/>
        <v>0.9230769230769231</v>
      </c>
    </row>
    <row r="317" spans="1:6" ht="13.5" thickBot="1">
      <c r="A317" s="43" t="s">
        <v>388</v>
      </c>
      <c r="B317" s="43"/>
      <c r="C317" s="29" t="s">
        <v>535</v>
      </c>
      <c r="D317" s="66">
        <v>171</v>
      </c>
      <c r="E317" s="67">
        <v>51</v>
      </c>
      <c r="F317" s="75">
        <f t="shared" si="5"/>
        <v>0.2982456140350877</v>
      </c>
    </row>
    <row r="318" spans="1:6" ht="13.5" thickBot="1">
      <c r="A318" s="43" t="s">
        <v>389</v>
      </c>
      <c r="B318" s="43"/>
      <c r="C318" s="29" t="s">
        <v>536</v>
      </c>
      <c r="D318" s="66">
        <v>2976</v>
      </c>
      <c r="E318" s="67">
        <v>2078</v>
      </c>
      <c r="F318" s="75">
        <f t="shared" si="5"/>
        <v>0.698252688172043</v>
      </c>
    </row>
    <row r="319" spans="1:6" ht="13.5" thickBot="1">
      <c r="A319" s="95" t="s">
        <v>432</v>
      </c>
      <c r="B319" s="95"/>
      <c r="C319" s="97" t="s">
        <v>539</v>
      </c>
      <c r="D319" s="95">
        <f>D320+D333+D344</f>
        <v>104901</v>
      </c>
      <c r="E319" s="95">
        <f>E320+E333+E344</f>
        <v>81797</v>
      </c>
      <c r="F319" s="82">
        <f t="shared" si="5"/>
        <v>0.779754244478127</v>
      </c>
    </row>
    <row r="320" spans="1:6" ht="23.25" thickBot="1">
      <c r="A320" s="22" t="s">
        <v>540</v>
      </c>
      <c r="B320" s="22"/>
      <c r="C320" s="24" t="s">
        <v>542</v>
      </c>
      <c r="D320" s="55">
        <f>D321+D322+D323+D324+D325+D326+D327+D328+D329+D330+D331+D332</f>
        <v>97316</v>
      </c>
      <c r="E320" s="55">
        <f>E321+E322+E323+E324+E325+E326+E327+E328+E329+E330+E331+E332</f>
        <v>76305</v>
      </c>
      <c r="F320" s="83">
        <f t="shared" si="5"/>
        <v>0.7840951128283119</v>
      </c>
    </row>
    <row r="321" spans="1:6" ht="13.5" thickBot="1">
      <c r="A321" s="32" t="s">
        <v>365</v>
      </c>
      <c r="B321" s="32"/>
      <c r="C321" s="37" t="s">
        <v>541</v>
      </c>
      <c r="D321" s="72">
        <v>65310</v>
      </c>
      <c r="E321" s="73">
        <v>54069</v>
      </c>
      <c r="F321" s="75">
        <f t="shared" si="5"/>
        <v>0.8278824069820855</v>
      </c>
    </row>
    <row r="322" spans="1:6" ht="13.5" thickBot="1">
      <c r="A322" s="32" t="s">
        <v>360</v>
      </c>
      <c r="B322" s="32"/>
      <c r="C322" s="37" t="s">
        <v>543</v>
      </c>
      <c r="D322" s="72">
        <v>3139</v>
      </c>
      <c r="E322" s="73">
        <v>735</v>
      </c>
      <c r="F322" s="75">
        <f t="shared" si="5"/>
        <v>0.23415100350430074</v>
      </c>
    </row>
    <row r="323" spans="1:6" ht="13.5" thickBot="1">
      <c r="A323" s="43" t="s">
        <v>382</v>
      </c>
      <c r="B323" s="32"/>
      <c r="C323" s="37" t="s">
        <v>544</v>
      </c>
      <c r="D323" s="72">
        <v>16532</v>
      </c>
      <c r="E323" s="73">
        <v>12423</v>
      </c>
      <c r="F323" s="75">
        <f t="shared" si="5"/>
        <v>0.7514517299782241</v>
      </c>
    </row>
    <row r="324" spans="1:6" ht="13.5" thickBot="1">
      <c r="A324" s="44" t="s">
        <v>383</v>
      </c>
      <c r="B324" s="43"/>
      <c r="C324" s="37" t="s">
        <v>545</v>
      </c>
      <c r="D324" s="72">
        <v>161</v>
      </c>
      <c r="E324" s="73">
        <v>61</v>
      </c>
      <c r="F324" s="75">
        <f t="shared" si="5"/>
        <v>0.37888198757763975</v>
      </c>
    </row>
    <row r="325" spans="1:6" ht="13.5" thickBot="1">
      <c r="A325" s="44" t="s">
        <v>361</v>
      </c>
      <c r="B325" s="27"/>
      <c r="C325" s="37" t="s">
        <v>546</v>
      </c>
      <c r="D325" s="72">
        <v>6</v>
      </c>
      <c r="E325" s="73">
        <v>6</v>
      </c>
      <c r="F325" s="75">
        <f t="shared" si="5"/>
        <v>1</v>
      </c>
    </row>
    <row r="326" spans="1:6" ht="13.5" thickBot="1">
      <c r="A326" s="44" t="s">
        <v>384</v>
      </c>
      <c r="B326" s="43"/>
      <c r="C326" s="37" t="s">
        <v>547</v>
      </c>
      <c r="D326" s="70">
        <v>6885</v>
      </c>
      <c r="E326" s="71">
        <v>5528</v>
      </c>
      <c r="F326" s="75">
        <f t="shared" si="5"/>
        <v>0.8029048656499637</v>
      </c>
    </row>
    <row r="327" spans="1:6" ht="13.5" thickBot="1">
      <c r="A327" s="44" t="s">
        <v>386</v>
      </c>
      <c r="B327" s="27"/>
      <c r="C327" s="37" t="s">
        <v>548</v>
      </c>
      <c r="D327" s="66">
        <v>142</v>
      </c>
      <c r="E327" s="67">
        <v>45</v>
      </c>
      <c r="F327" s="75">
        <f t="shared" si="5"/>
        <v>0.31690140845070425</v>
      </c>
    </row>
    <row r="328" spans="1:6" ht="13.5" thickBot="1">
      <c r="A328" s="44" t="s">
        <v>468</v>
      </c>
      <c r="B328" s="43"/>
      <c r="C328" s="37" t="s">
        <v>549</v>
      </c>
      <c r="D328" s="66">
        <v>211</v>
      </c>
      <c r="E328" s="67">
        <v>144</v>
      </c>
      <c r="F328" s="75">
        <f t="shared" si="5"/>
        <v>0.6824644549763034</v>
      </c>
    </row>
    <row r="329" spans="1:6" ht="34.5" thickBot="1">
      <c r="A329" s="27" t="s">
        <v>537</v>
      </c>
      <c r="B329" s="44"/>
      <c r="C329" s="37" t="s">
        <v>550</v>
      </c>
      <c r="D329" s="66">
        <v>231</v>
      </c>
      <c r="E329" s="67">
        <v>59</v>
      </c>
      <c r="F329" s="75">
        <f t="shared" si="5"/>
        <v>0.2554112554112554</v>
      </c>
    </row>
    <row r="330" spans="1:6" ht="13.5" thickBot="1">
      <c r="A330" s="43" t="s">
        <v>387</v>
      </c>
      <c r="B330" s="43"/>
      <c r="C330" s="37" t="s">
        <v>551</v>
      </c>
      <c r="D330" s="66">
        <v>7</v>
      </c>
      <c r="E330" s="67">
        <v>7</v>
      </c>
      <c r="F330" s="75">
        <f t="shared" si="5"/>
        <v>1</v>
      </c>
    </row>
    <row r="331" spans="1:6" ht="13.5" thickBot="1">
      <c r="A331" s="43" t="s">
        <v>388</v>
      </c>
      <c r="B331" s="43"/>
      <c r="C331" s="37" t="s">
        <v>552</v>
      </c>
      <c r="D331" s="66">
        <v>1020</v>
      </c>
      <c r="E331" s="67">
        <v>1009</v>
      </c>
      <c r="F331" s="75">
        <f t="shared" si="5"/>
        <v>0.9892156862745098</v>
      </c>
    </row>
    <row r="332" spans="1:6" ht="13.5" thickBot="1">
      <c r="A332" s="43" t="s">
        <v>389</v>
      </c>
      <c r="B332" s="32"/>
      <c r="C332" s="37" t="s">
        <v>553</v>
      </c>
      <c r="D332" s="68">
        <v>3672</v>
      </c>
      <c r="E332" s="74">
        <v>2219</v>
      </c>
      <c r="F332" s="75">
        <f t="shared" si="5"/>
        <v>0.6043028322440087</v>
      </c>
    </row>
    <row r="333" spans="1:6" ht="13.5" thickBot="1">
      <c r="A333" s="22" t="s">
        <v>554</v>
      </c>
      <c r="B333" s="22"/>
      <c r="C333" s="24" t="s">
        <v>555</v>
      </c>
      <c r="D333" s="55">
        <f>D334+D335+D336+D337+D338+D339+D340+D341+D342+D343</f>
        <v>5857</v>
      </c>
      <c r="E333" s="55">
        <f>E334+E335+E336+E337+E338+E339+E340+E341+E342+E343</f>
        <v>4590</v>
      </c>
      <c r="F333" s="83">
        <f t="shared" si="5"/>
        <v>0.7836776506744066</v>
      </c>
    </row>
    <row r="334" spans="1:6" ht="13.5" thickBot="1">
      <c r="A334" s="32" t="s">
        <v>365</v>
      </c>
      <c r="B334" s="32"/>
      <c r="C334" s="37" t="s">
        <v>556</v>
      </c>
      <c r="D334" s="68">
        <v>4366</v>
      </c>
      <c r="E334" s="74">
        <v>4175</v>
      </c>
      <c r="F334" s="75">
        <f t="shared" si="5"/>
        <v>0.9562528630325241</v>
      </c>
    </row>
    <row r="335" spans="1:6" ht="13.5" thickBot="1">
      <c r="A335" s="32" t="s">
        <v>360</v>
      </c>
      <c r="B335" s="32"/>
      <c r="C335" s="37" t="s">
        <v>557</v>
      </c>
      <c r="D335" s="72">
        <v>149</v>
      </c>
      <c r="E335" s="73">
        <v>5</v>
      </c>
      <c r="F335" s="75">
        <f t="shared" si="5"/>
        <v>0.03355704697986577</v>
      </c>
    </row>
    <row r="336" spans="1:6" ht="13.5" thickBot="1">
      <c r="A336" s="43" t="s">
        <v>382</v>
      </c>
      <c r="B336" s="32"/>
      <c r="C336" s="37" t="s">
        <v>558</v>
      </c>
      <c r="D336" s="72">
        <v>961</v>
      </c>
      <c r="E336" s="73">
        <v>190</v>
      </c>
      <c r="F336" s="75">
        <f t="shared" si="5"/>
        <v>0.19771071800208118</v>
      </c>
    </row>
    <row r="337" spans="1:6" ht="13.5" thickBot="1">
      <c r="A337" s="44" t="s">
        <v>383</v>
      </c>
      <c r="B337" s="43"/>
      <c r="C337" s="37" t="s">
        <v>559</v>
      </c>
      <c r="D337" s="72">
        <v>5</v>
      </c>
      <c r="E337" s="73">
        <v>5</v>
      </c>
      <c r="F337" s="75">
        <f t="shared" si="5"/>
        <v>1</v>
      </c>
    </row>
    <row r="338" spans="1:6" ht="13.5" thickBot="1">
      <c r="A338" s="44" t="s">
        <v>361</v>
      </c>
      <c r="B338" s="27"/>
      <c r="C338" s="37" t="s">
        <v>560</v>
      </c>
      <c r="D338" s="72">
        <v>6</v>
      </c>
      <c r="E338" s="73">
        <v>6</v>
      </c>
      <c r="F338" s="75">
        <f t="shared" si="5"/>
        <v>1</v>
      </c>
    </row>
    <row r="339" spans="1:6" ht="13.5" thickBot="1">
      <c r="A339" s="44" t="s">
        <v>384</v>
      </c>
      <c r="B339" s="43"/>
      <c r="C339" s="37" t="s">
        <v>561</v>
      </c>
      <c r="D339" s="72">
        <v>236</v>
      </c>
      <c r="E339" s="73">
        <v>122</v>
      </c>
      <c r="F339" s="75">
        <f t="shared" si="5"/>
        <v>0.5169491525423728</v>
      </c>
    </row>
    <row r="340" spans="1:6" ht="13.5" thickBot="1">
      <c r="A340" s="44" t="s">
        <v>468</v>
      </c>
      <c r="B340" s="27"/>
      <c r="C340" s="37" t="s">
        <v>562</v>
      </c>
      <c r="D340" s="72">
        <v>53</v>
      </c>
      <c r="E340" s="73">
        <v>33</v>
      </c>
      <c r="F340" s="75">
        <f t="shared" si="5"/>
        <v>0.6226415094339622</v>
      </c>
    </row>
    <row r="341" spans="1:6" ht="13.5" thickBot="1">
      <c r="A341" s="43" t="s">
        <v>387</v>
      </c>
      <c r="B341" s="32"/>
      <c r="C341" s="37" t="s">
        <v>563</v>
      </c>
      <c r="D341" s="70">
        <v>3</v>
      </c>
      <c r="E341" s="71">
        <v>3</v>
      </c>
      <c r="F341" s="75">
        <f t="shared" si="5"/>
        <v>1</v>
      </c>
    </row>
    <row r="342" spans="1:6" ht="13.5" thickBot="1">
      <c r="A342" s="43" t="s">
        <v>388</v>
      </c>
      <c r="B342" s="32"/>
      <c r="C342" s="37" t="s">
        <v>564</v>
      </c>
      <c r="D342" s="66">
        <v>3</v>
      </c>
      <c r="E342" s="67">
        <v>3</v>
      </c>
      <c r="F342" s="75">
        <f t="shared" si="5"/>
        <v>1</v>
      </c>
    </row>
    <row r="343" spans="1:6" ht="13.5" thickBot="1">
      <c r="A343" s="43" t="s">
        <v>389</v>
      </c>
      <c r="B343" s="43"/>
      <c r="C343" s="37" t="s">
        <v>565</v>
      </c>
      <c r="D343" s="66">
        <v>75</v>
      </c>
      <c r="E343" s="67">
        <v>48</v>
      </c>
      <c r="F343" s="75">
        <f t="shared" si="5"/>
        <v>0.64</v>
      </c>
    </row>
    <row r="344" spans="1:6" ht="23.25" thickBot="1">
      <c r="A344" s="48" t="s">
        <v>566</v>
      </c>
      <c r="B344" s="48"/>
      <c r="C344" s="94" t="s">
        <v>567</v>
      </c>
      <c r="D344" s="65">
        <f>D345+D346</f>
        <v>1728</v>
      </c>
      <c r="E344" s="65">
        <f>E345+E346</f>
        <v>902</v>
      </c>
      <c r="F344" s="83">
        <f t="shared" si="5"/>
        <v>0.5219907407407407</v>
      </c>
    </row>
    <row r="345" spans="1:6" ht="13.5" thickBot="1">
      <c r="A345" s="32" t="s">
        <v>365</v>
      </c>
      <c r="B345" s="32"/>
      <c r="C345" s="52" t="s">
        <v>568</v>
      </c>
      <c r="D345" s="66">
        <v>1420</v>
      </c>
      <c r="E345" s="67">
        <v>714</v>
      </c>
      <c r="F345" s="75">
        <f t="shared" si="5"/>
        <v>0.5028169014084507</v>
      </c>
    </row>
    <row r="346" spans="1:6" ht="13.5" thickBot="1">
      <c r="A346" s="43" t="s">
        <v>382</v>
      </c>
      <c r="B346" s="43"/>
      <c r="C346" s="52" t="s">
        <v>569</v>
      </c>
      <c r="D346" s="66">
        <v>308</v>
      </c>
      <c r="E346" s="67">
        <v>188</v>
      </c>
      <c r="F346" s="75">
        <f t="shared" si="5"/>
        <v>0.6103896103896104</v>
      </c>
    </row>
    <row r="347" spans="1:6" ht="33" thickBot="1">
      <c r="A347" s="84" t="s">
        <v>359</v>
      </c>
      <c r="B347" s="84"/>
      <c r="C347" s="86" t="s">
        <v>570</v>
      </c>
      <c r="D347" s="87">
        <v>1</v>
      </c>
      <c r="E347" s="98"/>
      <c r="F347" s="82">
        <f t="shared" si="5"/>
        <v>0</v>
      </c>
    </row>
    <row r="348" spans="1:6" ht="13.5" thickBot="1">
      <c r="A348" s="44" t="s">
        <v>361</v>
      </c>
      <c r="B348" s="44"/>
      <c r="C348" s="52" t="s">
        <v>571</v>
      </c>
      <c r="D348" s="66">
        <v>1</v>
      </c>
      <c r="E348" s="67"/>
      <c r="F348" s="75">
        <f t="shared" si="5"/>
        <v>0</v>
      </c>
    </row>
    <row r="349" spans="1:6" ht="22.5" thickBot="1">
      <c r="A349" s="84" t="s">
        <v>572</v>
      </c>
      <c r="B349" s="84"/>
      <c r="C349" s="86" t="s">
        <v>573</v>
      </c>
      <c r="D349" s="87">
        <f>D350+D351</f>
        <v>780</v>
      </c>
      <c r="E349" s="87">
        <f>E350+E351</f>
        <v>780</v>
      </c>
      <c r="F349" s="82">
        <f t="shared" si="5"/>
        <v>1</v>
      </c>
    </row>
    <row r="350" spans="1:6" ht="13.5" thickBot="1">
      <c r="A350" s="43" t="s">
        <v>389</v>
      </c>
      <c r="B350" s="44"/>
      <c r="C350" s="52" t="s">
        <v>574</v>
      </c>
      <c r="D350" s="66">
        <v>761</v>
      </c>
      <c r="E350" s="67">
        <v>761</v>
      </c>
      <c r="F350" s="75">
        <f t="shared" si="5"/>
        <v>1</v>
      </c>
    </row>
    <row r="351" spans="1:6" ht="13.5" thickBot="1">
      <c r="A351" s="43" t="s">
        <v>389</v>
      </c>
      <c r="B351" s="44"/>
      <c r="C351" s="52" t="s">
        <v>736</v>
      </c>
      <c r="D351" s="68">
        <v>19</v>
      </c>
      <c r="E351" s="74">
        <v>19</v>
      </c>
      <c r="F351" s="75">
        <f t="shared" si="5"/>
        <v>1</v>
      </c>
    </row>
    <row r="352" spans="1:6" ht="13.5" thickBot="1">
      <c r="A352" s="99" t="s">
        <v>575</v>
      </c>
      <c r="B352" s="99"/>
      <c r="C352" s="97" t="s">
        <v>576</v>
      </c>
      <c r="D352" s="81">
        <f>D353+D362+D374</f>
        <v>11824</v>
      </c>
      <c r="E352" s="81">
        <f>E353+E362+E374</f>
        <v>9603</v>
      </c>
      <c r="F352" s="82">
        <f t="shared" si="5"/>
        <v>0.8121617050067659</v>
      </c>
    </row>
    <row r="353" spans="1:6" ht="57" thickBot="1">
      <c r="A353" s="22" t="s">
        <v>479</v>
      </c>
      <c r="B353" s="22"/>
      <c r="C353" s="24" t="s">
        <v>577</v>
      </c>
      <c r="D353" s="55">
        <f>D354+D355+D356+D357+D358+D359+D360+D361</f>
        <v>3405</v>
      </c>
      <c r="E353" s="55">
        <f>E354+E355+E356+E357+E358+E359+E360+E361</f>
        <v>2924</v>
      </c>
      <c r="F353" s="83">
        <f t="shared" si="5"/>
        <v>0.8587371512481644</v>
      </c>
    </row>
    <row r="354" spans="1:6" ht="13.5" thickBot="1">
      <c r="A354" s="32" t="s">
        <v>365</v>
      </c>
      <c r="B354" s="32"/>
      <c r="C354" s="37" t="s">
        <v>578</v>
      </c>
      <c r="D354" s="72">
        <v>3086</v>
      </c>
      <c r="E354" s="73">
        <v>2798</v>
      </c>
      <c r="F354" s="75">
        <f t="shared" si="5"/>
        <v>0.9066753078418665</v>
      </c>
    </row>
    <row r="355" spans="1:6" ht="13.5" thickBot="1">
      <c r="A355" s="32" t="s">
        <v>360</v>
      </c>
      <c r="B355" s="32"/>
      <c r="C355" s="37" t="s">
        <v>579</v>
      </c>
      <c r="D355" s="72">
        <v>6</v>
      </c>
      <c r="E355" s="73">
        <v>6</v>
      </c>
      <c r="F355" s="75">
        <f t="shared" si="5"/>
        <v>1</v>
      </c>
    </row>
    <row r="356" spans="1:6" ht="13.5" thickBot="1">
      <c r="A356" s="43" t="s">
        <v>382</v>
      </c>
      <c r="B356" s="32"/>
      <c r="C356" s="37" t="s">
        <v>580</v>
      </c>
      <c r="D356" s="72">
        <v>265</v>
      </c>
      <c r="E356" s="73">
        <v>76</v>
      </c>
      <c r="F356" s="75">
        <f t="shared" si="5"/>
        <v>0.28679245283018867</v>
      </c>
    </row>
    <row r="357" spans="1:6" ht="13.5" thickBot="1">
      <c r="A357" s="44" t="s">
        <v>383</v>
      </c>
      <c r="B357" s="43"/>
      <c r="C357" s="37" t="s">
        <v>581</v>
      </c>
      <c r="D357" s="72">
        <v>23</v>
      </c>
      <c r="E357" s="73">
        <v>24</v>
      </c>
      <c r="F357" s="75">
        <f t="shared" si="5"/>
        <v>1.0434782608695652</v>
      </c>
    </row>
    <row r="358" spans="1:6" ht="13.5" thickBot="1">
      <c r="A358" s="44" t="s">
        <v>361</v>
      </c>
      <c r="B358" s="27"/>
      <c r="C358" s="37" t="s">
        <v>582</v>
      </c>
      <c r="D358" s="72">
        <v>12</v>
      </c>
      <c r="E358" s="73">
        <v>12</v>
      </c>
      <c r="F358" s="75">
        <f t="shared" si="5"/>
        <v>1</v>
      </c>
    </row>
    <row r="359" spans="1:6" ht="13.5" thickBot="1">
      <c r="A359" s="44" t="s">
        <v>468</v>
      </c>
      <c r="B359" s="27"/>
      <c r="C359" s="37" t="s">
        <v>583</v>
      </c>
      <c r="D359" s="70">
        <v>1</v>
      </c>
      <c r="E359" s="101">
        <v>1</v>
      </c>
      <c r="F359" s="75">
        <f t="shared" si="5"/>
        <v>1</v>
      </c>
    </row>
    <row r="360" spans="1:6" ht="13.5" thickBot="1">
      <c r="A360" s="43" t="s">
        <v>387</v>
      </c>
      <c r="B360" s="43"/>
      <c r="C360" s="37" t="s">
        <v>584</v>
      </c>
      <c r="D360" s="66">
        <v>1</v>
      </c>
      <c r="E360" s="67">
        <v>1</v>
      </c>
      <c r="F360" s="75">
        <f t="shared" si="5"/>
        <v>1</v>
      </c>
    </row>
    <row r="361" spans="1:6" ht="13.5" thickBot="1">
      <c r="A361" s="43" t="s">
        <v>389</v>
      </c>
      <c r="B361" s="43"/>
      <c r="C361" s="37" t="s">
        <v>585</v>
      </c>
      <c r="D361" s="66">
        <v>11</v>
      </c>
      <c r="E361" s="67">
        <v>6</v>
      </c>
      <c r="F361" s="75">
        <f t="shared" si="5"/>
        <v>0.5454545454545454</v>
      </c>
    </row>
    <row r="362" spans="1:6" ht="68.25" thickBot="1">
      <c r="A362" s="48" t="s">
        <v>488</v>
      </c>
      <c r="B362" s="48"/>
      <c r="C362" s="94" t="s">
        <v>586</v>
      </c>
      <c r="D362" s="65">
        <f>D363+D364+D365+D366+D367+D368+D369+D370+D371+D372+D373</f>
        <v>7431</v>
      </c>
      <c r="E362" s="65">
        <f>E363+E364+E365+E366+E367+E368+E369+E370+E371+E372+E373</f>
        <v>5896</v>
      </c>
      <c r="F362" s="83">
        <f t="shared" si="5"/>
        <v>0.7934329161620239</v>
      </c>
    </row>
    <row r="363" spans="1:6" ht="13.5" thickBot="1">
      <c r="A363" s="32" t="s">
        <v>365</v>
      </c>
      <c r="B363" s="32"/>
      <c r="C363" s="57" t="s">
        <v>587</v>
      </c>
      <c r="D363" s="68">
        <v>5824</v>
      </c>
      <c r="E363" s="74">
        <v>5249</v>
      </c>
      <c r="F363" s="75">
        <f t="shared" si="5"/>
        <v>0.9012706043956044</v>
      </c>
    </row>
    <row r="364" spans="1:6" ht="13.5" thickBot="1">
      <c r="A364" s="32" t="s">
        <v>360</v>
      </c>
      <c r="B364" s="32"/>
      <c r="C364" s="220" t="s">
        <v>588</v>
      </c>
      <c r="D364" s="70">
        <v>3</v>
      </c>
      <c r="E364" s="71">
        <v>3</v>
      </c>
      <c r="F364" s="75">
        <f t="shared" si="5"/>
        <v>1</v>
      </c>
    </row>
    <row r="365" spans="1:6" ht="13.5" thickBot="1">
      <c r="A365" s="43" t="s">
        <v>382</v>
      </c>
      <c r="B365" s="43"/>
      <c r="C365" s="57" t="s">
        <v>589</v>
      </c>
      <c r="D365" s="68">
        <v>1209</v>
      </c>
      <c r="E365" s="74">
        <v>262</v>
      </c>
      <c r="F365" s="75">
        <f t="shared" si="5"/>
        <v>0.21670802315963605</v>
      </c>
    </row>
    <row r="366" spans="1:6" ht="13.5" thickBot="1">
      <c r="A366" s="44" t="s">
        <v>383</v>
      </c>
      <c r="B366" s="44"/>
      <c r="C366" s="220" t="s">
        <v>590</v>
      </c>
      <c r="D366" s="72">
        <v>110</v>
      </c>
      <c r="E366" s="73">
        <v>109</v>
      </c>
      <c r="F366" s="75">
        <f t="shared" si="5"/>
        <v>0.990909090909091</v>
      </c>
    </row>
    <row r="367" spans="1:6" ht="13.5" thickBot="1">
      <c r="A367" s="44" t="s">
        <v>361</v>
      </c>
      <c r="B367" s="27"/>
      <c r="C367" s="57" t="s">
        <v>591</v>
      </c>
      <c r="D367" s="72">
        <v>3</v>
      </c>
      <c r="E367" s="73">
        <v>3</v>
      </c>
      <c r="F367" s="75">
        <f t="shared" si="5"/>
        <v>1</v>
      </c>
    </row>
    <row r="368" spans="1:6" ht="13.5" thickBot="1">
      <c r="A368" s="44" t="s">
        <v>384</v>
      </c>
      <c r="B368" s="43"/>
      <c r="C368" s="220" t="s">
        <v>592</v>
      </c>
      <c r="D368" s="72">
        <v>23</v>
      </c>
      <c r="E368" s="73">
        <v>15</v>
      </c>
      <c r="F368" s="75">
        <f t="shared" si="5"/>
        <v>0.6521739130434783</v>
      </c>
    </row>
    <row r="369" spans="1:6" ht="13.5" thickBot="1">
      <c r="A369" s="44" t="s">
        <v>386</v>
      </c>
      <c r="B369" s="44"/>
      <c r="C369" s="57" t="s">
        <v>593</v>
      </c>
      <c r="D369" s="72">
        <v>32</v>
      </c>
      <c r="E369" s="73">
        <v>29</v>
      </c>
      <c r="F369" s="75">
        <f t="shared" si="5"/>
        <v>0.90625</v>
      </c>
    </row>
    <row r="370" spans="1:6" ht="13.5" thickBot="1">
      <c r="A370" s="44" t="s">
        <v>468</v>
      </c>
      <c r="B370" s="44"/>
      <c r="C370" s="220" t="s">
        <v>594</v>
      </c>
      <c r="D370" s="72">
        <v>50</v>
      </c>
      <c r="E370" s="73">
        <v>50</v>
      </c>
      <c r="F370" s="75">
        <f t="shared" si="5"/>
        <v>1</v>
      </c>
    </row>
    <row r="371" spans="1:6" ht="13.5" thickBot="1">
      <c r="A371" s="27" t="s">
        <v>387</v>
      </c>
      <c r="B371" s="27"/>
      <c r="C371" s="57" t="s">
        <v>595</v>
      </c>
      <c r="D371" s="72">
        <v>26</v>
      </c>
      <c r="E371" s="73">
        <v>26</v>
      </c>
      <c r="F371" s="75">
        <f t="shared" si="5"/>
        <v>1</v>
      </c>
    </row>
    <row r="372" spans="1:6" ht="13.5" thickBot="1">
      <c r="A372" s="43" t="s">
        <v>388</v>
      </c>
      <c r="B372" s="43"/>
      <c r="C372" s="220" t="s">
        <v>596</v>
      </c>
      <c r="D372" s="72">
        <v>2</v>
      </c>
      <c r="E372" s="73">
        <v>1</v>
      </c>
      <c r="F372" s="75">
        <f t="shared" si="5"/>
        <v>0.5</v>
      </c>
    </row>
    <row r="373" spans="1:6" ht="13.5" thickBot="1">
      <c r="A373" s="43" t="s">
        <v>389</v>
      </c>
      <c r="B373" s="43"/>
      <c r="C373" s="220" t="s">
        <v>597</v>
      </c>
      <c r="D373" s="70">
        <v>149</v>
      </c>
      <c r="E373" s="71">
        <v>149</v>
      </c>
      <c r="F373" s="75">
        <f t="shared" si="5"/>
        <v>1</v>
      </c>
    </row>
    <row r="374" spans="1:6" ht="23.25" thickBot="1">
      <c r="A374" s="22" t="s">
        <v>500</v>
      </c>
      <c r="B374" s="22"/>
      <c r="C374" s="24" t="s">
        <v>599</v>
      </c>
      <c r="D374" s="55">
        <f>D375+D378</f>
        <v>988</v>
      </c>
      <c r="E374" s="55">
        <f>E375+E378</f>
        <v>783</v>
      </c>
      <c r="F374" s="83">
        <f aca="true" t="shared" si="6" ref="F374:F440">E374/D374</f>
        <v>0.7925101214574899</v>
      </c>
    </row>
    <row r="375" spans="1:6" ht="23.25" thickBot="1">
      <c r="A375" s="44" t="s">
        <v>598</v>
      </c>
      <c r="B375" s="44"/>
      <c r="C375" s="52" t="s">
        <v>602</v>
      </c>
      <c r="D375" s="66">
        <f>D376+D377</f>
        <v>714</v>
      </c>
      <c r="E375" s="66">
        <f>E376+E377</f>
        <v>572</v>
      </c>
      <c r="F375" s="75">
        <f t="shared" si="6"/>
        <v>0.8011204481792717</v>
      </c>
    </row>
    <row r="376" spans="1:6" ht="13.5" thickBot="1">
      <c r="A376" s="44" t="s">
        <v>386</v>
      </c>
      <c r="B376" s="44"/>
      <c r="C376" s="52" t="s">
        <v>600</v>
      </c>
      <c r="D376" s="66">
        <v>312</v>
      </c>
      <c r="E376" s="67">
        <v>312</v>
      </c>
      <c r="F376" s="75">
        <f t="shared" si="6"/>
        <v>1</v>
      </c>
    </row>
    <row r="377" spans="1:6" ht="13.5" thickBot="1">
      <c r="A377" s="44" t="s">
        <v>468</v>
      </c>
      <c r="B377" s="44"/>
      <c r="C377" s="52" t="s">
        <v>601</v>
      </c>
      <c r="D377" s="66">
        <v>402</v>
      </c>
      <c r="E377" s="67">
        <v>260</v>
      </c>
      <c r="F377" s="75">
        <f t="shared" si="6"/>
        <v>0.6467661691542289</v>
      </c>
    </row>
    <row r="378" spans="1:6" ht="23.25" thickBot="1">
      <c r="A378" s="48" t="s">
        <v>603</v>
      </c>
      <c r="B378" s="48"/>
      <c r="C378" s="50" t="s">
        <v>604</v>
      </c>
      <c r="D378" s="65">
        <f>D379+D380+D381+D382+D383</f>
        <v>274</v>
      </c>
      <c r="E378" s="65">
        <f>E379+E380+E381+E382+E383</f>
        <v>211</v>
      </c>
      <c r="F378" s="83">
        <f t="shared" si="6"/>
        <v>0.7700729927007299</v>
      </c>
    </row>
    <row r="379" spans="1:6" ht="13.5" thickBot="1">
      <c r="A379" s="32" t="s">
        <v>360</v>
      </c>
      <c r="B379" s="32"/>
      <c r="C379" s="52" t="s">
        <v>605</v>
      </c>
      <c r="D379" s="66">
        <v>3</v>
      </c>
      <c r="E379" s="67">
        <v>3</v>
      </c>
      <c r="F379" s="75">
        <f t="shared" si="6"/>
        <v>1</v>
      </c>
    </row>
    <row r="380" spans="1:6" ht="13.5" thickBot="1">
      <c r="A380" s="43" t="s">
        <v>361</v>
      </c>
      <c r="B380" s="43"/>
      <c r="C380" s="52" t="s">
        <v>606</v>
      </c>
      <c r="D380" s="66">
        <v>30</v>
      </c>
      <c r="E380" s="67">
        <v>15</v>
      </c>
      <c r="F380" s="75">
        <f t="shared" si="6"/>
        <v>0.5</v>
      </c>
    </row>
    <row r="381" spans="1:6" ht="13.5" thickBot="1">
      <c r="A381" s="44" t="s">
        <v>468</v>
      </c>
      <c r="B381" s="44"/>
      <c r="C381" s="52" t="s">
        <v>607</v>
      </c>
      <c r="D381" s="66">
        <v>125</v>
      </c>
      <c r="E381" s="67">
        <v>89</v>
      </c>
      <c r="F381" s="75">
        <f t="shared" si="6"/>
        <v>0.712</v>
      </c>
    </row>
    <row r="382" spans="1:6" ht="13.5" thickBot="1">
      <c r="A382" s="27" t="s">
        <v>387</v>
      </c>
      <c r="B382" s="43"/>
      <c r="C382" s="52" t="s">
        <v>608</v>
      </c>
      <c r="D382" s="66">
        <v>3</v>
      </c>
      <c r="E382" s="67">
        <v>3</v>
      </c>
      <c r="F382" s="75">
        <f t="shared" si="6"/>
        <v>1</v>
      </c>
    </row>
    <row r="383" spans="1:6" ht="13.5" thickBot="1">
      <c r="A383" s="43" t="s">
        <v>389</v>
      </c>
      <c r="B383" s="44"/>
      <c r="C383" s="52" t="s">
        <v>609</v>
      </c>
      <c r="D383" s="66">
        <v>113</v>
      </c>
      <c r="E383" s="67">
        <v>101</v>
      </c>
      <c r="F383" s="75">
        <f t="shared" si="6"/>
        <v>0.8938053097345132</v>
      </c>
    </row>
    <row r="384" spans="1:6" ht="13.5" thickBot="1">
      <c r="A384" s="79" t="s">
        <v>693</v>
      </c>
      <c r="B384" s="84"/>
      <c r="C384" s="86" t="s">
        <v>341</v>
      </c>
      <c r="D384" s="95">
        <v>1057</v>
      </c>
      <c r="E384" s="96">
        <v>654</v>
      </c>
      <c r="F384" s="82">
        <f t="shared" si="6"/>
        <v>0.618732261116367</v>
      </c>
    </row>
    <row r="385" spans="1:6" ht="13.5" thickBot="1">
      <c r="A385" s="43" t="s">
        <v>701</v>
      </c>
      <c r="B385" s="43"/>
      <c r="C385" s="29" t="s">
        <v>342</v>
      </c>
      <c r="D385" s="72">
        <v>1057</v>
      </c>
      <c r="E385" s="73">
        <v>654</v>
      </c>
      <c r="F385" s="75">
        <f t="shared" si="6"/>
        <v>0.618732261116367</v>
      </c>
    </row>
    <row r="386" spans="1:6" ht="13.5" thickBot="1">
      <c r="A386" s="43" t="s">
        <v>389</v>
      </c>
      <c r="B386" s="43"/>
      <c r="C386" s="29" t="s">
        <v>343</v>
      </c>
      <c r="D386" s="72">
        <v>1057</v>
      </c>
      <c r="E386" s="73">
        <v>654</v>
      </c>
      <c r="F386" s="75">
        <f t="shared" si="6"/>
        <v>0.618732261116367</v>
      </c>
    </row>
    <row r="387" spans="1:6" ht="13.5" thickBot="1">
      <c r="A387" s="102" t="s">
        <v>610</v>
      </c>
      <c r="B387" s="59"/>
      <c r="C387" s="103" t="s">
        <v>344</v>
      </c>
      <c r="D387" s="104">
        <f>D389+D393+D397+D409+D411+D432+D434+D436+D441+D443+D445+D450+D453+D460+D462</f>
        <v>20667</v>
      </c>
      <c r="E387" s="104">
        <f>E389+E393+E397+E409+E411+E432+E434+E436+E441+E443+E445+E450+E453+E460+E462</f>
        <v>14287</v>
      </c>
      <c r="F387" s="88">
        <f t="shared" si="6"/>
        <v>0.6912953016886825</v>
      </c>
    </row>
    <row r="388" spans="1:6" ht="13.5" thickBot="1">
      <c r="A388" s="79" t="s">
        <v>347</v>
      </c>
      <c r="B388" s="79"/>
      <c r="C388" s="221" t="s">
        <v>348</v>
      </c>
      <c r="D388" s="81">
        <f>D389+D393+D397+D409+D411</f>
        <v>16230</v>
      </c>
      <c r="E388" s="81">
        <f>E389+E393+E397+E409+E411</f>
        <v>11767</v>
      </c>
      <c r="F388" s="88">
        <f t="shared" si="6"/>
        <v>0.725015403573629</v>
      </c>
    </row>
    <row r="389" spans="1:6" ht="34.5" thickBot="1">
      <c r="A389" s="22" t="s">
        <v>346</v>
      </c>
      <c r="B389" s="22"/>
      <c r="C389" s="24" t="s">
        <v>611</v>
      </c>
      <c r="D389" s="55">
        <v>1049</v>
      </c>
      <c r="E389" s="56">
        <v>920</v>
      </c>
      <c r="F389" s="83">
        <f t="shared" si="6"/>
        <v>0.877025738798856</v>
      </c>
    </row>
    <row r="390" spans="1:6" ht="13.5" thickBot="1">
      <c r="A390" s="32" t="s">
        <v>365</v>
      </c>
      <c r="B390" s="32"/>
      <c r="C390" s="37" t="s">
        <v>612</v>
      </c>
      <c r="D390" s="72">
        <v>928</v>
      </c>
      <c r="E390" s="73">
        <v>893</v>
      </c>
      <c r="F390" s="75">
        <f t="shared" si="6"/>
        <v>0.9622844827586207</v>
      </c>
    </row>
    <row r="391" spans="1:6" ht="13.5" thickBot="1">
      <c r="A391" s="32" t="s">
        <v>360</v>
      </c>
      <c r="B391" s="32"/>
      <c r="C391" s="37" t="s">
        <v>613</v>
      </c>
      <c r="D391" s="72">
        <v>14</v>
      </c>
      <c r="E391" s="73">
        <v>12</v>
      </c>
      <c r="F391" s="75">
        <f t="shared" si="6"/>
        <v>0.8571428571428571</v>
      </c>
    </row>
    <row r="392" spans="1:6" ht="13.5" thickBot="1">
      <c r="A392" s="43" t="s">
        <v>382</v>
      </c>
      <c r="B392" s="32"/>
      <c r="C392" s="37" t="s">
        <v>614</v>
      </c>
      <c r="D392" s="72">
        <v>107</v>
      </c>
      <c r="E392" s="73">
        <v>15</v>
      </c>
      <c r="F392" s="75">
        <f t="shared" si="6"/>
        <v>0.14018691588785046</v>
      </c>
    </row>
    <row r="393" spans="1:6" ht="45.75" thickBot="1">
      <c r="A393" s="22" t="s">
        <v>615</v>
      </c>
      <c r="B393" s="39"/>
      <c r="C393" s="41" t="s">
        <v>669</v>
      </c>
      <c r="D393" s="78">
        <f>D394+D395+D396</f>
        <v>20</v>
      </c>
      <c r="E393" s="78">
        <f>E394+E395+E396</f>
        <v>0</v>
      </c>
      <c r="F393" s="83">
        <f t="shared" si="6"/>
        <v>0</v>
      </c>
    </row>
    <row r="394" spans="1:6" ht="13.5" thickBot="1">
      <c r="A394" s="32" t="s">
        <v>360</v>
      </c>
      <c r="B394" s="32"/>
      <c r="C394" s="29" t="s">
        <v>616</v>
      </c>
      <c r="D394" s="70">
        <v>4</v>
      </c>
      <c r="E394" s="71"/>
      <c r="F394" s="75">
        <f t="shared" si="6"/>
        <v>0</v>
      </c>
    </row>
    <row r="395" spans="1:6" ht="13.5" thickBot="1">
      <c r="A395" s="43" t="s">
        <v>361</v>
      </c>
      <c r="B395" s="43"/>
      <c r="C395" s="29" t="s">
        <v>617</v>
      </c>
      <c r="D395" s="66">
        <v>9</v>
      </c>
      <c r="E395" s="67"/>
      <c r="F395" s="75">
        <f t="shared" si="6"/>
        <v>0</v>
      </c>
    </row>
    <row r="396" spans="1:6" ht="13.5" thickBot="1">
      <c r="A396" s="44" t="s">
        <v>468</v>
      </c>
      <c r="B396" s="44"/>
      <c r="C396" s="29" t="s">
        <v>618</v>
      </c>
      <c r="D396" s="66">
        <v>7</v>
      </c>
      <c r="E396" s="67"/>
      <c r="F396" s="75">
        <f t="shared" si="6"/>
        <v>0</v>
      </c>
    </row>
    <row r="397" spans="1:6" ht="57" thickBot="1">
      <c r="A397" s="22" t="s">
        <v>345</v>
      </c>
      <c r="B397" s="48"/>
      <c r="C397" s="50" t="s">
        <v>670</v>
      </c>
      <c r="D397" s="65">
        <f>D398+D399+D400+D401+D402+D403+D404+D405+D406+D407+D408</f>
        <v>13846</v>
      </c>
      <c r="E397" s="65">
        <f>E398+E399+E400+E401+E402+E403+E404+E405+E406+E407+E408</f>
        <v>10200</v>
      </c>
      <c r="F397" s="83">
        <f t="shared" si="6"/>
        <v>0.7366748519427994</v>
      </c>
    </row>
    <row r="398" spans="1:6" ht="13.5" thickBot="1">
      <c r="A398" s="32" t="s">
        <v>365</v>
      </c>
      <c r="B398" s="27"/>
      <c r="C398" s="52" t="s">
        <v>619</v>
      </c>
      <c r="D398" s="66">
        <v>10311</v>
      </c>
      <c r="E398" s="67">
        <v>8337</v>
      </c>
      <c r="F398" s="75">
        <f t="shared" si="6"/>
        <v>0.8085539714867617</v>
      </c>
    </row>
    <row r="399" spans="1:6" ht="13.5" thickBot="1">
      <c r="A399" s="32" t="s">
        <v>360</v>
      </c>
      <c r="B399" s="43"/>
      <c r="C399" s="52" t="s">
        <v>620</v>
      </c>
      <c r="D399" s="66">
        <v>60</v>
      </c>
      <c r="E399" s="67">
        <v>33</v>
      </c>
      <c r="F399" s="75">
        <f t="shared" si="6"/>
        <v>0.55</v>
      </c>
    </row>
    <row r="400" spans="1:6" ht="13.5" thickBot="1">
      <c r="A400" s="43" t="s">
        <v>382</v>
      </c>
      <c r="B400" s="44"/>
      <c r="C400" s="52" t="s">
        <v>621</v>
      </c>
      <c r="D400" s="68">
        <v>1182</v>
      </c>
      <c r="E400" s="74">
        <v>245</v>
      </c>
      <c r="F400" s="75">
        <f t="shared" si="6"/>
        <v>0.20727580372250423</v>
      </c>
    </row>
    <row r="401" spans="1:6" ht="13.5" thickBot="1">
      <c r="A401" s="44" t="s">
        <v>383</v>
      </c>
      <c r="B401" s="44"/>
      <c r="C401" s="52" t="s">
        <v>622</v>
      </c>
      <c r="D401" s="70">
        <v>310</v>
      </c>
      <c r="E401" s="71">
        <v>168</v>
      </c>
      <c r="F401" s="75">
        <f t="shared" si="6"/>
        <v>0.5419354838709678</v>
      </c>
    </row>
    <row r="402" spans="1:6" ht="13.5" thickBot="1">
      <c r="A402" s="44" t="s">
        <v>361</v>
      </c>
      <c r="B402" s="43"/>
      <c r="C402" s="52" t="s">
        <v>623</v>
      </c>
      <c r="D402" s="68">
        <v>40</v>
      </c>
      <c r="E402" s="74">
        <v>22</v>
      </c>
      <c r="F402" s="75">
        <f t="shared" si="6"/>
        <v>0.55</v>
      </c>
    </row>
    <row r="403" spans="1:6" ht="13.5" thickBot="1">
      <c r="A403" s="44" t="s">
        <v>384</v>
      </c>
      <c r="B403" s="43"/>
      <c r="C403" s="52" t="s">
        <v>624</v>
      </c>
      <c r="D403" s="72">
        <v>546</v>
      </c>
      <c r="E403" s="73">
        <v>390</v>
      </c>
      <c r="F403" s="75">
        <f t="shared" si="6"/>
        <v>0.7142857142857143</v>
      </c>
    </row>
    <row r="404" spans="1:6" ht="13.5" thickBot="1">
      <c r="A404" s="44" t="s">
        <v>386</v>
      </c>
      <c r="B404" s="43"/>
      <c r="C404" s="52" t="s">
        <v>625</v>
      </c>
      <c r="D404" s="72">
        <v>200</v>
      </c>
      <c r="E404" s="73">
        <v>184</v>
      </c>
      <c r="F404" s="75">
        <f t="shared" si="6"/>
        <v>0.92</v>
      </c>
    </row>
    <row r="405" spans="1:6" ht="13.5" thickBot="1">
      <c r="A405" s="44" t="s">
        <v>468</v>
      </c>
      <c r="B405" s="43"/>
      <c r="C405" s="52" t="s">
        <v>626</v>
      </c>
      <c r="D405" s="72">
        <v>437</v>
      </c>
      <c r="E405" s="73">
        <v>263</v>
      </c>
      <c r="F405" s="75">
        <f t="shared" si="6"/>
        <v>0.6018306636155606</v>
      </c>
    </row>
    <row r="406" spans="1:6" ht="13.5" thickBot="1">
      <c r="A406" s="27" t="s">
        <v>387</v>
      </c>
      <c r="B406" s="43"/>
      <c r="C406" s="52" t="s">
        <v>627</v>
      </c>
      <c r="D406" s="72">
        <v>100</v>
      </c>
      <c r="E406" s="73">
        <v>70</v>
      </c>
      <c r="F406" s="75">
        <f t="shared" si="6"/>
        <v>0.7</v>
      </c>
    </row>
    <row r="407" spans="1:6" ht="13.5" thickBot="1">
      <c r="A407" s="43" t="s">
        <v>388</v>
      </c>
      <c r="B407" s="44"/>
      <c r="C407" s="52" t="s">
        <v>628</v>
      </c>
      <c r="D407" s="72">
        <v>60</v>
      </c>
      <c r="E407" s="73">
        <v>35</v>
      </c>
      <c r="F407" s="75">
        <f t="shared" si="6"/>
        <v>0.5833333333333334</v>
      </c>
    </row>
    <row r="408" spans="1:6" ht="13.5" thickBot="1">
      <c r="A408" s="43" t="s">
        <v>389</v>
      </c>
      <c r="B408" s="44"/>
      <c r="C408" s="52" t="s">
        <v>629</v>
      </c>
      <c r="D408" s="72">
        <v>600</v>
      </c>
      <c r="E408" s="73">
        <v>453</v>
      </c>
      <c r="F408" s="75">
        <f t="shared" si="6"/>
        <v>0.755</v>
      </c>
    </row>
    <row r="409" spans="1:6" ht="13.5" thickBot="1">
      <c r="A409" s="39" t="s">
        <v>630</v>
      </c>
      <c r="B409" s="39"/>
      <c r="C409" s="105" t="s">
        <v>668</v>
      </c>
      <c r="D409" s="78">
        <v>30</v>
      </c>
      <c r="E409" s="93"/>
      <c r="F409" s="83">
        <f t="shared" si="6"/>
        <v>0</v>
      </c>
    </row>
    <row r="410" spans="1:6" ht="13.5" thickBot="1">
      <c r="A410" s="43" t="s">
        <v>387</v>
      </c>
      <c r="B410" s="43"/>
      <c r="C410" s="29" t="s">
        <v>632</v>
      </c>
      <c r="D410" s="70">
        <v>30</v>
      </c>
      <c r="E410" s="71"/>
      <c r="F410" s="75">
        <f t="shared" si="6"/>
        <v>0</v>
      </c>
    </row>
    <row r="411" spans="1:6" ht="13.5" thickBot="1">
      <c r="A411" s="22" t="s">
        <v>631</v>
      </c>
      <c r="B411" s="22"/>
      <c r="C411" s="24" t="s">
        <v>633</v>
      </c>
      <c r="D411" s="55">
        <f>D412+D413+D414+D415+D416+D417+D418+D419+D420+D421+D422+D423+D424+D425+D426+D427+D428+D429+D430+D431</f>
        <v>1285</v>
      </c>
      <c r="E411" s="55">
        <f>E412+E413+E414+E415+E416+E417+E418+E419+E420+E421+E422+E423+E424+E425+E426+E427+E428+E429+E430+E431</f>
        <v>647</v>
      </c>
      <c r="F411" s="83">
        <f t="shared" si="6"/>
        <v>0.5035019455252918</v>
      </c>
    </row>
    <row r="412" spans="1:6" ht="13.5" thickBot="1">
      <c r="A412" s="32" t="s">
        <v>365</v>
      </c>
      <c r="B412" s="27"/>
      <c r="C412" s="52" t="s">
        <v>634</v>
      </c>
      <c r="D412" s="66">
        <v>194</v>
      </c>
      <c r="E412" s="67">
        <v>88</v>
      </c>
      <c r="F412" s="75">
        <f t="shared" si="6"/>
        <v>0.4536082474226804</v>
      </c>
    </row>
    <row r="413" spans="1:6" ht="13.5" thickBot="1">
      <c r="A413" s="43" t="s">
        <v>382</v>
      </c>
      <c r="B413" s="43"/>
      <c r="C413" s="52" t="s">
        <v>635</v>
      </c>
      <c r="D413" s="66">
        <v>32</v>
      </c>
      <c r="E413" s="67">
        <v>22</v>
      </c>
      <c r="F413" s="75">
        <f t="shared" si="6"/>
        <v>0.6875</v>
      </c>
    </row>
    <row r="414" spans="1:6" ht="13.5" thickBot="1">
      <c r="A414" s="32" t="s">
        <v>365</v>
      </c>
      <c r="B414" s="27"/>
      <c r="C414" s="52" t="s">
        <v>636</v>
      </c>
      <c r="D414" s="66">
        <v>177</v>
      </c>
      <c r="E414" s="67">
        <v>99</v>
      </c>
      <c r="F414" s="75">
        <f t="shared" si="6"/>
        <v>0.559322033898305</v>
      </c>
    </row>
    <row r="415" spans="1:6" ht="13.5" thickBot="1">
      <c r="A415" s="43" t="s">
        <v>382</v>
      </c>
      <c r="B415" s="43"/>
      <c r="C415" s="52" t="s">
        <v>637</v>
      </c>
      <c r="D415" s="66">
        <v>46</v>
      </c>
      <c r="E415" s="67">
        <v>27</v>
      </c>
      <c r="F415" s="75">
        <f t="shared" si="6"/>
        <v>0.5869565217391305</v>
      </c>
    </row>
    <row r="416" spans="1:6" ht="13.5" thickBot="1">
      <c r="A416" s="43" t="s">
        <v>388</v>
      </c>
      <c r="B416" s="44"/>
      <c r="C416" s="52" t="s">
        <v>638</v>
      </c>
      <c r="D416" s="66">
        <v>48</v>
      </c>
      <c r="E416" s="67">
        <v>28</v>
      </c>
      <c r="F416" s="75">
        <f t="shared" si="6"/>
        <v>0.5833333333333334</v>
      </c>
    </row>
    <row r="417" spans="1:6" ht="13.5" thickBot="1">
      <c r="A417" s="43" t="s">
        <v>389</v>
      </c>
      <c r="B417" s="44"/>
      <c r="C417" s="52" t="s">
        <v>639</v>
      </c>
      <c r="D417" s="66">
        <v>16</v>
      </c>
      <c r="E417" s="67"/>
      <c r="F417" s="75">
        <f t="shared" si="6"/>
        <v>0</v>
      </c>
    </row>
    <row r="418" spans="1:6" ht="13.5" thickBot="1">
      <c r="A418" s="32" t="s">
        <v>365</v>
      </c>
      <c r="B418" s="27"/>
      <c r="C418" s="52" t="s">
        <v>640</v>
      </c>
      <c r="D418" s="66">
        <v>122</v>
      </c>
      <c r="E418" s="67">
        <v>23</v>
      </c>
      <c r="F418" s="75">
        <f t="shared" si="6"/>
        <v>0.1885245901639344</v>
      </c>
    </row>
    <row r="419" spans="1:6" ht="13.5" thickBot="1">
      <c r="A419" s="43" t="s">
        <v>382</v>
      </c>
      <c r="B419" s="43"/>
      <c r="C419" s="52" t="s">
        <v>641</v>
      </c>
      <c r="D419" s="66">
        <v>19</v>
      </c>
      <c r="E419" s="67">
        <v>6</v>
      </c>
      <c r="F419" s="75">
        <f t="shared" si="6"/>
        <v>0.3157894736842105</v>
      </c>
    </row>
    <row r="420" spans="1:6" ht="13.5" thickBot="1">
      <c r="A420" s="44" t="s">
        <v>468</v>
      </c>
      <c r="B420" s="43"/>
      <c r="C420" s="52" t="s">
        <v>642</v>
      </c>
      <c r="D420" s="66">
        <v>40</v>
      </c>
      <c r="E420" s="67"/>
      <c r="F420" s="75">
        <f t="shared" si="6"/>
        <v>0</v>
      </c>
    </row>
    <row r="421" spans="1:6" ht="13.5" thickBot="1">
      <c r="A421" s="43" t="s">
        <v>389</v>
      </c>
      <c r="B421" s="43"/>
      <c r="C421" s="52" t="s">
        <v>643</v>
      </c>
      <c r="D421" s="68">
        <v>10</v>
      </c>
      <c r="E421" s="69">
        <v>4</v>
      </c>
      <c r="F421" s="75">
        <f t="shared" si="6"/>
        <v>0.4</v>
      </c>
    </row>
    <row r="422" spans="1:6" ht="13.5" thickBot="1">
      <c r="A422" s="32" t="s">
        <v>365</v>
      </c>
      <c r="B422" s="32"/>
      <c r="C422" s="29" t="s">
        <v>644</v>
      </c>
      <c r="D422" s="70">
        <v>286</v>
      </c>
      <c r="E422" s="71">
        <v>192</v>
      </c>
      <c r="F422" s="75">
        <f t="shared" si="6"/>
        <v>0.6713286713286714</v>
      </c>
    </row>
    <row r="423" spans="1:6" ht="13.5" thickBot="1">
      <c r="A423" s="32" t="s">
        <v>360</v>
      </c>
      <c r="B423" s="32"/>
      <c r="C423" s="29" t="s">
        <v>645</v>
      </c>
      <c r="D423" s="72">
        <v>2</v>
      </c>
      <c r="E423" s="73"/>
      <c r="F423" s="75">
        <f t="shared" si="6"/>
        <v>0</v>
      </c>
    </row>
    <row r="424" spans="1:6" ht="13.5" thickBot="1">
      <c r="A424" s="43" t="s">
        <v>382</v>
      </c>
      <c r="B424" s="43"/>
      <c r="C424" s="29" t="s">
        <v>646</v>
      </c>
      <c r="D424" s="72">
        <v>75</v>
      </c>
      <c r="E424" s="73">
        <v>49</v>
      </c>
      <c r="F424" s="75">
        <f t="shared" si="6"/>
        <v>0.6533333333333333</v>
      </c>
    </row>
    <row r="425" spans="1:6" ht="13.5" thickBot="1">
      <c r="A425" s="44" t="s">
        <v>383</v>
      </c>
      <c r="B425" s="44"/>
      <c r="C425" s="29" t="s">
        <v>647</v>
      </c>
      <c r="D425" s="72">
        <v>10</v>
      </c>
      <c r="E425" s="73">
        <v>6</v>
      </c>
      <c r="F425" s="75">
        <f t="shared" si="6"/>
        <v>0.6</v>
      </c>
    </row>
    <row r="426" spans="1:6" ht="13.5" thickBot="1">
      <c r="A426" s="44" t="s">
        <v>361</v>
      </c>
      <c r="B426" s="44"/>
      <c r="C426" s="29" t="s">
        <v>648</v>
      </c>
      <c r="D426" s="72">
        <v>5</v>
      </c>
      <c r="E426" s="73"/>
      <c r="F426" s="75">
        <f t="shared" si="6"/>
        <v>0</v>
      </c>
    </row>
    <row r="427" spans="1:6" ht="13.5" thickBot="1">
      <c r="A427" s="44" t="s">
        <v>384</v>
      </c>
      <c r="B427" s="44"/>
      <c r="C427" s="29" t="s">
        <v>649</v>
      </c>
      <c r="D427" s="72">
        <v>15</v>
      </c>
      <c r="E427" s="73">
        <v>4</v>
      </c>
      <c r="F427" s="75">
        <f t="shared" si="6"/>
        <v>0.26666666666666666</v>
      </c>
    </row>
    <row r="428" spans="1:6" ht="13.5" thickBot="1">
      <c r="A428" s="44" t="s">
        <v>386</v>
      </c>
      <c r="B428" s="44"/>
      <c r="C428" s="29" t="s">
        <v>650</v>
      </c>
      <c r="D428" s="70">
        <v>20</v>
      </c>
      <c r="E428" s="71">
        <v>6</v>
      </c>
      <c r="F428" s="75">
        <f t="shared" si="6"/>
        <v>0.3</v>
      </c>
    </row>
    <row r="429" spans="1:6" ht="13.5" thickBot="1">
      <c r="A429" s="44" t="s">
        <v>468</v>
      </c>
      <c r="B429" s="44"/>
      <c r="C429" s="29" t="s">
        <v>651</v>
      </c>
      <c r="D429" s="66">
        <v>50</v>
      </c>
      <c r="E429" s="67">
        <v>35</v>
      </c>
      <c r="F429" s="75">
        <f t="shared" si="6"/>
        <v>0.7</v>
      </c>
    </row>
    <row r="430" spans="1:6" ht="13.5" thickBot="1">
      <c r="A430" s="43" t="s">
        <v>388</v>
      </c>
      <c r="B430" s="43"/>
      <c r="C430" s="29" t="s">
        <v>652</v>
      </c>
      <c r="D430" s="66">
        <v>55</v>
      </c>
      <c r="E430" s="67">
        <v>44</v>
      </c>
      <c r="F430" s="75">
        <f t="shared" si="6"/>
        <v>0.8</v>
      </c>
    </row>
    <row r="431" spans="1:6" ht="13.5" thickBot="1">
      <c r="A431" s="43" t="s">
        <v>389</v>
      </c>
      <c r="B431" s="43"/>
      <c r="C431" s="29" t="s">
        <v>653</v>
      </c>
      <c r="D431" s="66">
        <v>63</v>
      </c>
      <c r="E431" s="67">
        <v>14</v>
      </c>
      <c r="F431" s="75">
        <f t="shared" si="6"/>
        <v>0.2222222222222222</v>
      </c>
    </row>
    <row r="432" spans="1:6" ht="34.5" thickBot="1">
      <c r="A432" s="48" t="s">
        <v>654</v>
      </c>
      <c r="B432" s="22"/>
      <c r="C432" s="50" t="s">
        <v>667</v>
      </c>
      <c r="D432" s="65">
        <v>30</v>
      </c>
      <c r="E432" s="106"/>
      <c r="F432" s="83">
        <f t="shared" si="6"/>
        <v>0</v>
      </c>
    </row>
    <row r="433" spans="1:6" ht="13.5" thickBot="1">
      <c r="A433" s="44" t="s">
        <v>468</v>
      </c>
      <c r="B433" s="53"/>
      <c r="C433" s="52" t="s">
        <v>655</v>
      </c>
      <c r="D433" s="66">
        <v>30</v>
      </c>
      <c r="E433" s="67"/>
      <c r="F433" s="75">
        <f t="shared" si="6"/>
        <v>0</v>
      </c>
    </row>
    <row r="434" spans="1:6" ht="34.5" thickBot="1">
      <c r="A434" s="76" t="s">
        <v>656</v>
      </c>
      <c r="B434" s="22"/>
      <c r="C434" s="92" t="s">
        <v>657</v>
      </c>
      <c r="D434" s="107">
        <f>D435</f>
        <v>42</v>
      </c>
      <c r="E434" s="107">
        <f>E435</f>
        <v>0</v>
      </c>
      <c r="F434" s="83">
        <f t="shared" si="6"/>
        <v>0</v>
      </c>
    </row>
    <row r="435" spans="1:6" ht="13.5" thickBot="1">
      <c r="A435" s="43" t="s">
        <v>389</v>
      </c>
      <c r="B435" s="58"/>
      <c r="C435" s="29" t="s">
        <v>658</v>
      </c>
      <c r="D435" s="70">
        <v>42</v>
      </c>
      <c r="E435" s="71"/>
      <c r="F435" s="75">
        <f t="shared" si="6"/>
        <v>0</v>
      </c>
    </row>
    <row r="436" spans="1:6" ht="13.5" thickBot="1">
      <c r="A436" s="76" t="s">
        <v>659</v>
      </c>
      <c r="B436" s="77"/>
      <c r="C436" s="92" t="s">
        <v>660</v>
      </c>
      <c r="D436" s="107">
        <f>D437+D438+D439+D440</f>
        <v>198</v>
      </c>
      <c r="E436" s="107">
        <f>E437+E438+E439+E440</f>
        <v>107</v>
      </c>
      <c r="F436" s="83">
        <f t="shared" si="6"/>
        <v>0.5404040404040404</v>
      </c>
    </row>
    <row r="437" spans="1:6" ht="13.5" thickBot="1">
      <c r="A437" s="32" t="s">
        <v>365</v>
      </c>
      <c r="B437" s="33"/>
      <c r="C437" s="37" t="s">
        <v>661</v>
      </c>
      <c r="D437" s="72">
        <v>64</v>
      </c>
      <c r="E437" s="73">
        <v>35</v>
      </c>
      <c r="F437" s="75">
        <f t="shared" si="6"/>
        <v>0.546875</v>
      </c>
    </row>
    <row r="438" spans="1:6" ht="13.5" thickBot="1">
      <c r="A438" s="43" t="s">
        <v>382</v>
      </c>
      <c r="B438" s="33"/>
      <c r="C438" s="37" t="s">
        <v>662</v>
      </c>
      <c r="D438" s="72">
        <v>17</v>
      </c>
      <c r="E438" s="73">
        <v>9</v>
      </c>
      <c r="F438" s="75">
        <f t="shared" si="6"/>
        <v>0.5294117647058824</v>
      </c>
    </row>
    <row r="439" spans="1:6" ht="13.5" thickBot="1">
      <c r="A439" s="32" t="s">
        <v>365</v>
      </c>
      <c r="B439" s="33"/>
      <c r="C439" s="37" t="s">
        <v>663</v>
      </c>
      <c r="D439" s="72">
        <v>93</v>
      </c>
      <c r="E439" s="73">
        <v>50</v>
      </c>
      <c r="F439" s="75">
        <f t="shared" si="6"/>
        <v>0.5376344086021505</v>
      </c>
    </row>
    <row r="440" spans="1:6" ht="13.5" thickBot="1">
      <c r="A440" s="43" t="s">
        <v>382</v>
      </c>
      <c r="B440" s="33"/>
      <c r="C440" s="37" t="s">
        <v>664</v>
      </c>
      <c r="D440" s="72">
        <v>24</v>
      </c>
      <c r="E440" s="73">
        <v>13</v>
      </c>
      <c r="F440" s="75">
        <f t="shared" si="6"/>
        <v>0.5416666666666666</v>
      </c>
    </row>
    <row r="441" spans="1:6" ht="13.5" thickBot="1">
      <c r="A441" s="39" t="s">
        <v>665</v>
      </c>
      <c r="B441" s="40"/>
      <c r="C441" s="41" t="s">
        <v>666</v>
      </c>
      <c r="D441" s="78">
        <v>150</v>
      </c>
      <c r="E441" s="93">
        <v>35</v>
      </c>
      <c r="F441" s="83">
        <f aca="true" t="shared" si="7" ref="F441:F494">E441/D441</f>
        <v>0.23333333333333334</v>
      </c>
    </row>
    <row r="442" spans="1:6" ht="13.5" thickBot="1">
      <c r="A442" s="43" t="s">
        <v>386</v>
      </c>
      <c r="B442" s="33"/>
      <c r="C442" s="37" t="s">
        <v>671</v>
      </c>
      <c r="D442" s="72">
        <v>150</v>
      </c>
      <c r="E442" s="73">
        <v>35</v>
      </c>
      <c r="F442" s="75">
        <f t="shared" si="7"/>
        <v>0.23333333333333334</v>
      </c>
    </row>
    <row r="443" spans="1:6" ht="13.5" thickBot="1">
      <c r="A443" s="39" t="s">
        <v>672</v>
      </c>
      <c r="B443" s="40"/>
      <c r="C443" s="41" t="s">
        <v>673</v>
      </c>
      <c r="D443" s="78">
        <v>60</v>
      </c>
      <c r="E443" s="93">
        <v>9</v>
      </c>
      <c r="F443" s="83">
        <f t="shared" si="7"/>
        <v>0.15</v>
      </c>
    </row>
    <row r="444" spans="1:6" ht="13.5" thickBot="1">
      <c r="A444" s="43" t="s">
        <v>468</v>
      </c>
      <c r="B444" s="58"/>
      <c r="C444" s="29" t="s">
        <v>674</v>
      </c>
      <c r="D444" s="70">
        <v>60</v>
      </c>
      <c r="E444" s="71">
        <v>9</v>
      </c>
      <c r="F444" s="75">
        <f t="shared" si="7"/>
        <v>0.15</v>
      </c>
    </row>
    <row r="445" spans="1:6" ht="13.5" thickBot="1">
      <c r="A445" s="22" t="s">
        <v>675</v>
      </c>
      <c r="B445" s="23"/>
      <c r="C445" s="24" t="s">
        <v>677</v>
      </c>
      <c r="D445" s="55">
        <f>D446+D448</f>
        <v>1406</v>
      </c>
      <c r="E445" s="55">
        <f>E446+E448</f>
        <v>773</v>
      </c>
      <c r="F445" s="83">
        <f t="shared" si="7"/>
        <v>0.5497866287339972</v>
      </c>
    </row>
    <row r="446" spans="1:6" ht="45.75" thickBot="1">
      <c r="A446" s="44" t="s">
        <v>676</v>
      </c>
      <c r="B446" s="53"/>
      <c r="C446" s="52" t="s">
        <v>686</v>
      </c>
      <c r="D446" s="66">
        <v>1329</v>
      </c>
      <c r="E446" s="67">
        <v>772</v>
      </c>
      <c r="F446" s="75">
        <f t="shared" si="7"/>
        <v>0.580887885628292</v>
      </c>
    </row>
    <row r="447" spans="1:6" ht="13.5" thickBot="1">
      <c r="A447" s="43" t="s">
        <v>388</v>
      </c>
      <c r="B447" s="53"/>
      <c r="C447" s="52" t="s">
        <v>678</v>
      </c>
      <c r="D447" s="66">
        <v>1329</v>
      </c>
      <c r="E447" s="67">
        <v>772</v>
      </c>
      <c r="F447" s="75">
        <f t="shared" si="7"/>
        <v>0.580887885628292</v>
      </c>
    </row>
    <row r="448" spans="1:6" ht="45.75" thickBot="1">
      <c r="A448" s="44" t="s">
        <v>679</v>
      </c>
      <c r="B448" s="53"/>
      <c r="C448" s="52" t="s">
        <v>687</v>
      </c>
      <c r="D448" s="66">
        <v>77</v>
      </c>
      <c r="E448" s="67">
        <v>1</v>
      </c>
      <c r="F448" s="75">
        <f t="shared" si="7"/>
        <v>0.012987012987012988</v>
      </c>
    </row>
    <row r="449" spans="1:6" ht="13.5" thickBot="1">
      <c r="A449" s="43" t="s">
        <v>388</v>
      </c>
      <c r="B449" s="53"/>
      <c r="C449" s="52" t="s">
        <v>680</v>
      </c>
      <c r="D449" s="66">
        <v>77</v>
      </c>
      <c r="E449" s="67">
        <v>1</v>
      </c>
      <c r="F449" s="75">
        <f t="shared" si="7"/>
        <v>0.012987012987012988</v>
      </c>
    </row>
    <row r="450" spans="1:6" ht="13.5" thickBot="1">
      <c r="A450" s="48" t="s">
        <v>681</v>
      </c>
      <c r="B450" s="49"/>
      <c r="C450" s="50" t="s">
        <v>682</v>
      </c>
      <c r="D450" s="65">
        <v>30</v>
      </c>
      <c r="E450" s="106"/>
      <c r="F450" s="83">
        <f t="shared" si="7"/>
        <v>0</v>
      </c>
    </row>
    <row r="451" spans="1:6" ht="34.5" thickBot="1">
      <c r="A451" s="43" t="s">
        <v>683</v>
      </c>
      <c r="B451" s="53"/>
      <c r="C451" s="52" t="s">
        <v>685</v>
      </c>
      <c r="D451" s="66">
        <v>30</v>
      </c>
      <c r="E451" s="67"/>
      <c r="F451" s="75">
        <f t="shared" si="7"/>
        <v>0</v>
      </c>
    </row>
    <row r="452" spans="1:6" ht="13.5" thickBot="1">
      <c r="A452" s="43" t="s">
        <v>468</v>
      </c>
      <c r="B452" s="53"/>
      <c r="C452" s="52" t="s">
        <v>684</v>
      </c>
      <c r="D452" s="66">
        <v>30</v>
      </c>
      <c r="E452" s="67"/>
      <c r="F452" s="75">
        <f t="shared" si="7"/>
        <v>0</v>
      </c>
    </row>
    <row r="453" spans="1:6" ht="22.5" thickBot="1">
      <c r="A453" s="84" t="s">
        <v>572</v>
      </c>
      <c r="B453" s="85"/>
      <c r="C453" s="86" t="s">
        <v>737</v>
      </c>
      <c r="D453" s="87">
        <f>D454+D455+D456+D457+D458+D459</f>
        <v>50</v>
      </c>
      <c r="E453" s="87">
        <f>E454+E455+E456+E457+E458+E459</f>
        <v>23</v>
      </c>
      <c r="F453" s="82">
        <f t="shared" si="7"/>
        <v>0.46</v>
      </c>
    </row>
    <row r="454" spans="1:6" ht="13.5" thickBot="1">
      <c r="A454" s="32" t="s">
        <v>360</v>
      </c>
      <c r="B454" s="28"/>
      <c r="C454" s="57" t="s">
        <v>738</v>
      </c>
      <c r="D454" s="66">
        <v>2</v>
      </c>
      <c r="E454" s="67">
        <v>1</v>
      </c>
      <c r="F454" s="75">
        <f t="shared" si="7"/>
        <v>0.5</v>
      </c>
    </row>
    <row r="455" spans="1:6" ht="13.5" thickBot="1">
      <c r="A455" s="43" t="s">
        <v>361</v>
      </c>
      <c r="B455" s="43"/>
      <c r="C455" s="47" t="s">
        <v>739</v>
      </c>
      <c r="D455" s="66">
        <v>5</v>
      </c>
      <c r="E455" s="67">
        <v>4</v>
      </c>
      <c r="F455" s="75">
        <f t="shared" si="7"/>
        <v>0.8</v>
      </c>
    </row>
    <row r="456" spans="1:6" ht="13.5" thickBot="1">
      <c r="A456" s="43" t="s">
        <v>468</v>
      </c>
      <c r="B456" s="28"/>
      <c r="C456" s="57" t="s">
        <v>740</v>
      </c>
      <c r="D456" s="66">
        <v>19</v>
      </c>
      <c r="E456" s="67">
        <v>9</v>
      </c>
      <c r="F456" s="75">
        <f t="shared" si="7"/>
        <v>0.47368421052631576</v>
      </c>
    </row>
    <row r="457" spans="1:6" ht="13.5" thickBot="1">
      <c r="A457" s="27" t="s">
        <v>387</v>
      </c>
      <c r="B457" s="27"/>
      <c r="C457" s="47" t="s">
        <v>741</v>
      </c>
      <c r="D457" s="66">
        <v>10</v>
      </c>
      <c r="E457" s="67">
        <v>7</v>
      </c>
      <c r="F457" s="75">
        <f t="shared" si="7"/>
        <v>0.7</v>
      </c>
    </row>
    <row r="458" spans="1:6" ht="13.5" thickBot="1">
      <c r="A458" s="43" t="s">
        <v>388</v>
      </c>
      <c r="B458" s="28"/>
      <c r="C458" s="57" t="s">
        <v>742</v>
      </c>
      <c r="D458" s="66">
        <v>1</v>
      </c>
      <c r="E458" s="67"/>
      <c r="F458" s="75">
        <f t="shared" si="7"/>
        <v>0</v>
      </c>
    </row>
    <row r="459" spans="1:6" ht="13.5" thickBot="1">
      <c r="A459" s="43" t="s">
        <v>389</v>
      </c>
      <c r="B459" s="43"/>
      <c r="C459" s="47" t="s">
        <v>743</v>
      </c>
      <c r="D459" s="66">
        <v>13</v>
      </c>
      <c r="E459" s="67">
        <v>2</v>
      </c>
      <c r="F459" s="75">
        <f t="shared" si="7"/>
        <v>0.15384615384615385</v>
      </c>
    </row>
    <row r="460" spans="1:6" ht="43.5" thickBot="1">
      <c r="A460" s="84" t="s">
        <v>744</v>
      </c>
      <c r="B460" s="85"/>
      <c r="C460" s="86" t="s">
        <v>745</v>
      </c>
      <c r="D460" s="87">
        <v>42</v>
      </c>
      <c r="E460" s="98"/>
      <c r="F460" s="75">
        <f t="shared" si="7"/>
        <v>0</v>
      </c>
    </row>
    <row r="461" spans="1:6" ht="13.5" thickBot="1">
      <c r="A461" s="43" t="s">
        <v>468</v>
      </c>
      <c r="B461" s="53"/>
      <c r="C461" s="52" t="s">
        <v>746</v>
      </c>
      <c r="D461" s="66">
        <v>42</v>
      </c>
      <c r="E461" s="67"/>
      <c r="F461" s="75">
        <f t="shared" si="7"/>
        <v>0</v>
      </c>
    </row>
    <row r="462" spans="1:6" ht="13.5" thickBot="1">
      <c r="A462" s="84" t="s">
        <v>688</v>
      </c>
      <c r="B462" s="85"/>
      <c r="C462" s="86" t="s">
        <v>689</v>
      </c>
      <c r="D462" s="87">
        <f>D463+D466+D470+D472</f>
        <v>2429</v>
      </c>
      <c r="E462" s="87">
        <f>E463+E466+E470+E472</f>
        <v>1573</v>
      </c>
      <c r="F462" s="82">
        <f t="shared" si="7"/>
        <v>0.6475916014820914</v>
      </c>
    </row>
    <row r="463" spans="1:6" ht="13.5" thickBot="1">
      <c r="A463" s="48" t="s">
        <v>690</v>
      </c>
      <c r="B463" s="49"/>
      <c r="C463" s="50" t="s">
        <v>691</v>
      </c>
      <c r="D463" s="65">
        <v>900</v>
      </c>
      <c r="E463" s="106">
        <v>438</v>
      </c>
      <c r="F463" s="83">
        <f t="shared" si="7"/>
        <v>0.4866666666666667</v>
      </c>
    </row>
    <row r="464" spans="1:6" ht="34.5" thickBot="1">
      <c r="A464" s="27" t="s">
        <v>537</v>
      </c>
      <c r="B464" s="28"/>
      <c r="C464" s="52" t="s">
        <v>692</v>
      </c>
      <c r="D464" s="66">
        <v>900</v>
      </c>
      <c r="E464" s="67">
        <v>438</v>
      </c>
      <c r="F464" s="75">
        <f t="shared" si="7"/>
        <v>0.4866666666666667</v>
      </c>
    </row>
    <row r="465" spans="1:6" ht="13.5" thickBot="1">
      <c r="A465" s="22" t="s">
        <v>693</v>
      </c>
      <c r="B465" s="49"/>
      <c r="C465" s="50" t="s">
        <v>694</v>
      </c>
      <c r="D465" s="65">
        <f>D466+D471</f>
        <v>650</v>
      </c>
      <c r="E465" s="65">
        <f>E466+E471</f>
        <v>528</v>
      </c>
      <c r="F465" s="83">
        <f t="shared" si="7"/>
        <v>0.8123076923076923</v>
      </c>
    </row>
    <row r="466" spans="1:6" ht="34.5" thickBot="1">
      <c r="A466" s="76" t="s">
        <v>695</v>
      </c>
      <c r="B466" s="77"/>
      <c r="C466" s="108" t="s">
        <v>696</v>
      </c>
      <c r="D466" s="107">
        <f>D467+D468+D469</f>
        <v>550</v>
      </c>
      <c r="E466" s="107">
        <f>E467+E468+E469</f>
        <v>428</v>
      </c>
      <c r="F466" s="83">
        <f t="shared" si="7"/>
        <v>0.7781818181818182</v>
      </c>
    </row>
    <row r="467" spans="1:6" ht="13.5" thickBot="1">
      <c r="A467" s="109" t="s">
        <v>383</v>
      </c>
      <c r="B467" s="110"/>
      <c r="C467" s="29" t="s">
        <v>698</v>
      </c>
      <c r="D467" s="70">
        <v>10</v>
      </c>
      <c r="E467" s="71">
        <v>2</v>
      </c>
      <c r="F467" s="75">
        <f t="shared" si="7"/>
        <v>0.2</v>
      </c>
    </row>
    <row r="468" spans="1:6" ht="13.5" thickBot="1">
      <c r="A468" s="43" t="s">
        <v>468</v>
      </c>
      <c r="B468" s="58"/>
      <c r="C468" s="29" t="s">
        <v>699</v>
      </c>
      <c r="D468" s="72">
        <v>10</v>
      </c>
      <c r="E468" s="73">
        <v>4</v>
      </c>
      <c r="F468" s="75">
        <f t="shared" si="7"/>
        <v>0.4</v>
      </c>
    </row>
    <row r="469" spans="1:6" ht="13.5" thickBot="1">
      <c r="A469" s="43" t="s">
        <v>697</v>
      </c>
      <c r="B469" s="58"/>
      <c r="C469" s="29" t="s">
        <v>700</v>
      </c>
      <c r="D469" s="72">
        <v>530</v>
      </c>
      <c r="E469" s="73">
        <v>422</v>
      </c>
      <c r="F469" s="75">
        <f t="shared" si="7"/>
        <v>0.7962264150943397</v>
      </c>
    </row>
    <row r="470" spans="1:6" ht="34.5" thickBot="1">
      <c r="A470" s="39" t="s">
        <v>702</v>
      </c>
      <c r="B470" s="40"/>
      <c r="C470" s="41" t="s">
        <v>703</v>
      </c>
      <c r="D470" s="78">
        <v>100</v>
      </c>
      <c r="E470" s="93">
        <v>100</v>
      </c>
      <c r="F470" s="83">
        <f t="shared" si="7"/>
        <v>1</v>
      </c>
    </row>
    <row r="471" spans="1:6" ht="13.5" thickBot="1">
      <c r="A471" s="43" t="s">
        <v>697</v>
      </c>
      <c r="B471" s="33"/>
      <c r="C471" s="37" t="s">
        <v>704</v>
      </c>
      <c r="D471" s="72">
        <v>100</v>
      </c>
      <c r="E471" s="73">
        <v>100</v>
      </c>
      <c r="F471" s="75">
        <f t="shared" si="7"/>
        <v>1</v>
      </c>
    </row>
    <row r="472" spans="1:6" ht="23.25" thickBot="1">
      <c r="A472" s="22" t="s">
        <v>705</v>
      </c>
      <c r="B472" s="23"/>
      <c r="C472" s="24" t="s">
        <v>706</v>
      </c>
      <c r="D472" s="55">
        <f>D473+D475+D476+D477+D478+D479+D480+D481+D482+D483+D484+D485</f>
        <v>879</v>
      </c>
      <c r="E472" s="55">
        <f>E473+E475+E476+E477+E478+E479+E480+E481+E482+E483+E484+E485</f>
        <v>607</v>
      </c>
      <c r="F472" s="83">
        <f t="shared" si="7"/>
        <v>0.6905574516496018</v>
      </c>
    </row>
    <row r="473" spans="1:6" ht="13.5" thickBot="1">
      <c r="A473" s="44" t="s">
        <v>707</v>
      </c>
      <c r="B473" s="53"/>
      <c r="C473" s="52" t="s">
        <v>708</v>
      </c>
      <c r="D473" s="66">
        <v>4</v>
      </c>
      <c r="E473" s="67">
        <v>4</v>
      </c>
      <c r="F473" s="75">
        <f t="shared" si="7"/>
        <v>1</v>
      </c>
    </row>
    <row r="474" spans="1:6" ht="13.5" thickBot="1">
      <c r="A474" s="43" t="s">
        <v>697</v>
      </c>
      <c r="B474" s="53"/>
      <c r="C474" s="52" t="s">
        <v>709</v>
      </c>
      <c r="D474" s="66">
        <v>4</v>
      </c>
      <c r="E474" s="67">
        <v>4</v>
      </c>
      <c r="F474" s="75">
        <f t="shared" si="7"/>
        <v>1</v>
      </c>
    </row>
    <row r="475" spans="1:6" ht="13.5" thickBot="1">
      <c r="A475" s="32" t="s">
        <v>365</v>
      </c>
      <c r="B475" s="28"/>
      <c r="C475" s="52" t="s">
        <v>710</v>
      </c>
      <c r="D475" s="66">
        <v>241</v>
      </c>
      <c r="E475" s="67">
        <v>131</v>
      </c>
      <c r="F475" s="75">
        <f t="shared" si="7"/>
        <v>0.5435684647302904</v>
      </c>
    </row>
    <row r="476" spans="1:6" ht="13.5" thickBot="1">
      <c r="A476" s="32" t="s">
        <v>360</v>
      </c>
      <c r="B476" s="28"/>
      <c r="C476" s="52" t="s">
        <v>711</v>
      </c>
      <c r="D476" s="66">
        <v>2</v>
      </c>
      <c r="E476" s="67"/>
      <c r="F476" s="75">
        <f t="shared" si="7"/>
        <v>0</v>
      </c>
    </row>
    <row r="477" spans="1:6" ht="13.5" thickBot="1">
      <c r="A477" s="43" t="s">
        <v>382</v>
      </c>
      <c r="B477" s="53"/>
      <c r="C477" s="52" t="s">
        <v>712</v>
      </c>
      <c r="D477" s="66">
        <v>63</v>
      </c>
      <c r="E477" s="67">
        <v>34</v>
      </c>
      <c r="F477" s="75">
        <f t="shared" si="7"/>
        <v>0.5396825396825397</v>
      </c>
    </row>
    <row r="478" spans="1:6" ht="13.5" thickBot="1">
      <c r="A478" s="44" t="s">
        <v>383</v>
      </c>
      <c r="B478" s="53"/>
      <c r="C478" s="52" t="s">
        <v>713</v>
      </c>
      <c r="D478" s="68">
        <v>10</v>
      </c>
      <c r="E478" s="74">
        <v>7</v>
      </c>
      <c r="F478" s="75">
        <f t="shared" si="7"/>
        <v>0.7</v>
      </c>
    </row>
    <row r="479" spans="1:6" ht="13.5" thickBot="1">
      <c r="A479" s="44" t="s">
        <v>361</v>
      </c>
      <c r="B479" s="53"/>
      <c r="C479" s="52" t="s">
        <v>714</v>
      </c>
      <c r="D479" s="70">
        <v>5</v>
      </c>
      <c r="E479" s="71"/>
      <c r="F479" s="75">
        <f t="shared" si="7"/>
        <v>0</v>
      </c>
    </row>
    <row r="480" spans="1:6" ht="13.5" thickBot="1">
      <c r="A480" s="44" t="s">
        <v>384</v>
      </c>
      <c r="B480" s="53"/>
      <c r="C480" s="52" t="s">
        <v>715</v>
      </c>
      <c r="D480" s="68">
        <v>15</v>
      </c>
      <c r="E480" s="74">
        <v>4</v>
      </c>
      <c r="F480" s="75">
        <f t="shared" si="7"/>
        <v>0.26666666666666666</v>
      </c>
    </row>
    <row r="481" spans="1:6" ht="13.5" thickBot="1">
      <c r="A481" s="44" t="s">
        <v>386</v>
      </c>
      <c r="B481" s="53"/>
      <c r="C481" s="52" t="s">
        <v>716</v>
      </c>
      <c r="D481" s="72">
        <v>20</v>
      </c>
      <c r="E481" s="73">
        <v>1</v>
      </c>
      <c r="F481" s="75">
        <f t="shared" si="7"/>
        <v>0.05</v>
      </c>
    </row>
    <row r="482" spans="1:6" ht="13.5" thickBot="1">
      <c r="A482" s="44" t="s">
        <v>468</v>
      </c>
      <c r="B482" s="53"/>
      <c r="C482" s="52" t="s">
        <v>717</v>
      </c>
      <c r="D482" s="72">
        <v>50</v>
      </c>
      <c r="E482" s="73">
        <v>25</v>
      </c>
      <c r="F482" s="75">
        <f t="shared" si="7"/>
        <v>0.5</v>
      </c>
    </row>
    <row r="483" spans="1:6" ht="13.5" thickBot="1">
      <c r="A483" s="43" t="s">
        <v>388</v>
      </c>
      <c r="B483" s="53"/>
      <c r="C483" s="52" t="s">
        <v>718</v>
      </c>
      <c r="D483" s="72">
        <v>70</v>
      </c>
      <c r="E483" s="73">
        <v>12</v>
      </c>
      <c r="F483" s="75">
        <f t="shared" si="7"/>
        <v>0.17142857142857143</v>
      </c>
    </row>
    <row r="484" spans="1:6" ht="13.5" thickBot="1">
      <c r="A484" s="43" t="s">
        <v>389</v>
      </c>
      <c r="B484" s="53"/>
      <c r="C484" s="52" t="s">
        <v>719</v>
      </c>
      <c r="D484" s="72">
        <v>40</v>
      </c>
      <c r="E484" s="73">
        <v>32</v>
      </c>
      <c r="F484" s="75">
        <f t="shared" si="7"/>
        <v>0.8</v>
      </c>
    </row>
    <row r="485" spans="1:6" ht="23.25" thickBot="1">
      <c r="A485" s="32" t="s">
        <v>720</v>
      </c>
      <c r="B485" s="33"/>
      <c r="C485" s="111" t="s">
        <v>721</v>
      </c>
      <c r="D485" s="72">
        <f>D486+D487+D488</f>
        <v>359</v>
      </c>
      <c r="E485" s="72">
        <f>E486+E487+E488</f>
        <v>357</v>
      </c>
      <c r="F485" s="75">
        <f t="shared" si="7"/>
        <v>0.9944289693593314</v>
      </c>
    </row>
    <row r="486" spans="1:6" ht="13.5" thickBot="1">
      <c r="A486" s="43" t="s">
        <v>468</v>
      </c>
      <c r="B486" s="33"/>
      <c r="C486" s="111" t="s">
        <v>722</v>
      </c>
      <c r="D486" s="72">
        <v>346</v>
      </c>
      <c r="E486" s="73">
        <v>345</v>
      </c>
      <c r="F486" s="75">
        <f t="shared" si="7"/>
        <v>0.9971098265895953</v>
      </c>
    </row>
    <row r="487" spans="1:6" ht="13.5" thickBot="1">
      <c r="A487" s="43" t="s">
        <v>697</v>
      </c>
      <c r="B487" s="33"/>
      <c r="C487" s="111" t="s">
        <v>723</v>
      </c>
      <c r="D487" s="72">
        <v>1</v>
      </c>
      <c r="E487" s="73">
        <v>1</v>
      </c>
      <c r="F487" s="75">
        <f t="shared" si="7"/>
        <v>1</v>
      </c>
    </row>
    <row r="488" spans="1:6" ht="13.5" thickBot="1">
      <c r="A488" s="43" t="s">
        <v>389</v>
      </c>
      <c r="B488" s="33"/>
      <c r="C488" s="111" t="s">
        <v>724</v>
      </c>
      <c r="D488" s="70">
        <v>12</v>
      </c>
      <c r="E488" s="71">
        <v>11</v>
      </c>
      <c r="F488" s="75">
        <f t="shared" si="7"/>
        <v>0.9166666666666666</v>
      </c>
    </row>
    <row r="489" spans="1:6" ht="13.5" thickBot="1">
      <c r="A489" s="112" t="s">
        <v>747</v>
      </c>
      <c r="B489" s="60"/>
      <c r="C489" s="113" t="s">
        <v>748</v>
      </c>
      <c r="D489" s="104">
        <v>2140</v>
      </c>
      <c r="E489" s="114">
        <v>1661</v>
      </c>
      <c r="F489" s="88">
        <f t="shared" si="7"/>
        <v>0.7761682242990654</v>
      </c>
    </row>
    <row r="490" spans="1:6" ht="34.5" thickBot="1">
      <c r="A490" s="43" t="s">
        <v>749</v>
      </c>
      <c r="B490" s="33"/>
      <c r="C490" s="111" t="s">
        <v>750</v>
      </c>
      <c r="D490" s="70">
        <v>2140</v>
      </c>
      <c r="E490" s="71">
        <v>1661</v>
      </c>
      <c r="F490" s="88">
        <f t="shared" si="7"/>
        <v>0.7761682242990654</v>
      </c>
    </row>
    <row r="491" spans="1:6" ht="13.5" thickBot="1">
      <c r="A491" s="43"/>
      <c r="B491" s="33"/>
      <c r="C491" s="111"/>
      <c r="D491" s="70"/>
      <c r="E491" s="71"/>
      <c r="F491" s="75"/>
    </row>
    <row r="492" spans="1:6" ht="13.5" thickBot="1">
      <c r="A492" s="112" t="s">
        <v>725</v>
      </c>
      <c r="B492" s="115"/>
      <c r="C492" s="116"/>
      <c r="D492" s="104">
        <v>300</v>
      </c>
      <c r="E492" s="114"/>
      <c r="F492" s="88">
        <f t="shared" si="7"/>
        <v>0</v>
      </c>
    </row>
    <row r="493" spans="1:6" ht="13.5" thickBot="1">
      <c r="A493" s="48" t="s">
        <v>726</v>
      </c>
      <c r="B493" s="49"/>
      <c r="C493" s="117" t="s">
        <v>728</v>
      </c>
      <c r="D493" s="65">
        <v>300</v>
      </c>
      <c r="E493" s="106"/>
      <c r="F493" s="83">
        <f t="shared" si="7"/>
        <v>0</v>
      </c>
    </row>
    <row r="494" spans="1:6" ht="13.5" thickBot="1">
      <c r="A494" s="44" t="s">
        <v>386</v>
      </c>
      <c r="B494" s="53"/>
      <c r="C494" s="118" t="s">
        <v>727</v>
      </c>
      <c r="D494" s="66">
        <v>300</v>
      </c>
      <c r="E494" s="67"/>
      <c r="F494" s="119">
        <f t="shared" si="7"/>
        <v>0</v>
      </c>
    </row>
  </sheetData>
  <sheetProtection/>
  <mergeCells count="9">
    <mergeCell ref="A8:A14"/>
    <mergeCell ref="B8:B14"/>
    <mergeCell ref="E8:E14"/>
    <mergeCell ref="F8:F14"/>
    <mergeCell ref="G8:G14"/>
    <mergeCell ref="C15:D15"/>
    <mergeCell ref="E15:F15"/>
    <mergeCell ref="C8:C14"/>
    <mergeCell ref="D8:D1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2020-03-16T08:31:36Z</cp:lastPrinted>
  <dcterms:created xsi:type="dcterms:W3CDTF">2009-10-29T06:37:48Z</dcterms:created>
  <dcterms:modified xsi:type="dcterms:W3CDTF">2020-03-16T08:33:35Z</dcterms:modified>
  <cp:category/>
  <cp:version/>
  <cp:contentType/>
  <cp:contentStatus/>
</cp:coreProperties>
</file>